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edcprfcbcel\bcel$\Counties\PowerBI\Staging Area\2025 General Files\DataFiles\ENR\"/>
    </mc:Choice>
  </mc:AlternateContent>
  <xr:revisionPtr revIDLastSave="0" documentId="13_ncr:1_{A6506DEA-92D3-4F94-B325-63F1E8013F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01 Report" sheetId="1" r:id="rId1"/>
    <sheet name="Compare" sheetId="2" r:id="rId2"/>
  </sheets>
  <definedNames>
    <definedName name="_xlnm._FilterDatabase" localSheetId="0" hidden="1">'1201 Report'!$A$1:$B$68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D2" i="2" s="1"/>
  <c r="E2" i="2" s="1"/>
  <c r="B3" i="2"/>
  <c r="B4" i="2"/>
  <c r="D4" i="2" s="1"/>
  <c r="E4" i="2" s="1"/>
  <c r="B5" i="2"/>
  <c r="B6" i="2"/>
  <c r="D6" i="2" s="1"/>
  <c r="E6" i="2" s="1"/>
  <c r="B7" i="2"/>
  <c r="D7" i="2" s="1"/>
  <c r="E7" i="2" s="1"/>
  <c r="B8" i="2"/>
  <c r="D8" i="2" s="1"/>
  <c r="E8" i="2" s="1"/>
  <c r="B9" i="2"/>
  <c r="D9" i="2" s="1"/>
  <c r="E9" i="2" s="1"/>
  <c r="B10" i="2"/>
  <c r="D10" i="2" s="1"/>
  <c r="E10" i="2" s="1"/>
  <c r="B11" i="2"/>
  <c r="D11" i="2" s="1"/>
  <c r="E11" i="2" s="1"/>
  <c r="B12" i="2"/>
  <c r="D12" i="2" s="1"/>
  <c r="E12" i="2" s="1"/>
  <c r="B13" i="2"/>
  <c r="D13" i="2" s="1"/>
  <c r="E13" i="2" s="1"/>
  <c r="B14" i="2"/>
  <c r="D14" i="2" s="1"/>
  <c r="E14" i="2" s="1"/>
  <c r="B15" i="2"/>
  <c r="B16" i="2"/>
  <c r="D16" i="2" s="1"/>
  <c r="E16" i="2" s="1"/>
  <c r="B17" i="2"/>
  <c r="D17" i="2" s="1"/>
  <c r="E17" i="2" s="1"/>
  <c r="B18" i="2"/>
  <c r="D18" i="2" s="1"/>
  <c r="E18" i="2" s="1"/>
  <c r="B19" i="2"/>
  <c r="D19" i="2" s="1"/>
  <c r="E19" i="2" s="1"/>
  <c r="B20" i="2"/>
  <c r="D20" i="2" s="1"/>
  <c r="E20" i="2" s="1"/>
  <c r="B21" i="2"/>
  <c r="D21" i="2" s="1"/>
  <c r="E21" i="2" s="1"/>
  <c r="B22" i="2"/>
  <c r="D22" i="2" s="1"/>
  <c r="E22" i="2" s="1"/>
  <c r="B23" i="2"/>
  <c r="D23" i="2" s="1"/>
  <c r="E23" i="2" s="1"/>
  <c r="B24" i="2"/>
  <c r="D24" i="2" s="1"/>
  <c r="E24" i="2" s="1"/>
  <c r="B25" i="2"/>
  <c r="D25" i="2" s="1"/>
  <c r="E25" i="2" s="1"/>
  <c r="B26" i="2"/>
  <c r="D26" i="2" s="1"/>
  <c r="E26" i="2" s="1"/>
  <c r="B27" i="2"/>
  <c r="D27" i="2" s="1"/>
  <c r="E27" i="2" s="1"/>
  <c r="B28" i="2"/>
  <c r="D28" i="2" s="1"/>
  <c r="E28" i="2" s="1"/>
  <c r="B29" i="2"/>
  <c r="B30" i="2"/>
  <c r="D30" i="2" s="1"/>
  <c r="E30" i="2" s="1"/>
  <c r="B31" i="2"/>
  <c r="D31" i="2" s="1"/>
  <c r="E31" i="2" s="1"/>
  <c r="B32" i="2"/>
  <c r="D32" i="2" s="1"/>
  <c r="E32" i="2" s="1"/>
  <c r="B33" i="2"/>
  <c r="D33" i="2" s="1"/>
  <c r="E33" i="2" s="1"/>
  <c r="B34" i="2"/>
  <c r="D34" i="2" s="1"/>
  <c r="E34" i="2" s="1"/>
  <c r="B35" i="2"/>
  <c r="D35" i="2" s="1"/>
  <c r="E35" i="2" s="1"/>
  <c r="B36" i="2"/>
  <c r="D36" i="2" s="1"/>
  <c r="E36" i="2" s="1"/>
  <c r="B37" i="2"/>
  <c r="D37" i="2" s="1"/>
  <c r="E37" i="2" s="1"/>
  <c r="B38" i="2"/>
  <c r="D38" i="2" s="1"/>
  <c r="E38" i="2" s="1"/>
  <c r="B39" i="2"/>
  <c r="D39" i="2" s="1"/>
  <c r="E39" i="2" s="1"/>
  <c r="B40" i="2"/>
  <c r="D40" i="2" s="1"/>
  <c r="E40" i="2" s="1"/>
  <c r="B41" i="2"/>
  <c r="B42" i="2"/>
  <c r="D42" i="2" s="1"/>
  <c r="E42" i="2" s="1"/>
  <c r="B43" i="2"/>
  <c r="D43" i="2" s="1"/>
  <c r="E43" i="2" s="1"/>
  <c r="B44" i="2"/>
  <c r="D44" i="2" s="1"/>
  <c r="E44" i="2" s="1"/>
  <c r="B45" i="2"/>
  <c r="D45" i="2" s="1"/>
  <c r="E45" i="2" s="1"/>
  <c r="B46" i="2"/>
  <c r="D46" i="2" s="1"/>
  <c r="E46" i="2" s="1"/>
  <c r="B47" i="2"/>
  <c r="D47" i="2" s="1"/>
  <c r="E47" i="2" s="1"/>
  <c r="B48" i="2"/>
  <c r="D48" i="2" s="1"/>
  <c r="E48" i="2" s="1"/>
  <c r="B49" i="2"/>
  <c r="D49" i="2" s="1"/>
  <c r="E49" i="2" s="1"/>
  <c r="B50" i="2"/>
  <c r="D50" i="2" s="1"/>
  <c r="E50" i="2" s="1"/>
  <c r="B51" i="2"/>
  <c r="D51" i="2" s="1"/>
  <c r="E51" i="2" s="1"/>
  <c r="B52" i="2"/>
  <c r="D52" i="2" s="1"/>
  <c r="E52" i="2" s="1"/>
  <c r="B53" i="2"/>
  <c r="D53" i="2" s="1"/>
  <c r="E53" i="2" s="1"/>
  <c r="B54" i="2"/>
  <c r="D54" i="2" s="1"/>
  <c r="E54" i="2" s="1"/>
  <c r="B55" i="2"/>
  <c r="D55" i="2" s="1"/>
  <c r="E55" i="2" s="1"/>
  <c r="B56" i="2"/>
  <c r="D56" i="2" s="1"/>
  <c r="E56" i="2" s="1"/>
  <c r="B57" i="2"/>
  <c r="D57" i="2" s="1"/>
  <c r="E57" i="2" s="1"/>
  <c r="B58" i="2"/>
  <c r="D58" i="2" s="1"/>
  <c r="E58" i="2" s="1"/>
  <c r="B59" i="2"/>
  <c r="D59" i="2" s="1"/>
  <c r="E59" i="2" s="1"/>
  <c r="B60" i="2"/>
  <c r="D60" i="2" s="1"/>
  <c r="E60" i="2" s="1"/>
  <c r="B61" i="2"/>
  <c r="D61" i="2" s="1"/>
  <c r="E61" i="2" s="1"/>
  <c r="B62" i="2"/>
  <c r="D62" i="2" s="1"/>
  <c r="E62" i="2" s="1"/>
  <c r="B63" i="2"/>
  <c r="D63" i="2" s="1"/>
  <c r="E63" i="2" s="1"/>
  <c r="B64" i="2"/>
  <c r="D64" i="2" s="1"/>
  <c r="E64" i="2" s="1"/>
  <c r="B65" i="2"/>
  <c r="B66" i="2"/>
  <c r="D66" i="2" s="1"/>
  <c r="E66" i="2" s="1"/>
  <c r="B67" i="2"/>
  <c r="D67" i="2" s="1"/>
  <c r="E67" i="2" s="1"/>
  <c r="B68" i="2"/>
  <c r="D68" i="2" s="1"/>
  <c r="E68" i="2" s="1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2" i="2"/>
  <c r="A3" i="2"/>
  <c r="A4" i="2"/>
  <c r="D5" i="2" l="1"/>
  <c r="E5" i="2" s="1"/>
  <c r="D65" i="2"/>
  <c r="E65" i="2" s="1"/>
  <c r="D41" i="2"/>
  <c r="E41" i="2" s="1"/>
  <c r="D29" i="2"/>
  <c r="E29" i="2" s="1"/>
  <c r="D15" i="2"/>
  <c r="E15" i="2" s="1"/>
  <c r="D3" i="2"/>
  <c r="E3" i="2" s="1"/>
</calcChain>
</file>

<file path=xl/sharedStrings.xml><?xml version="1.0" encoding="utf-8"?>
<sst xmlns="http://schemas.openxmlformats.org/spreadsheetml/2006/main" count="81" uniqueCount="80">
  <si>
    <t>County</t>
  </si>
  <si>
    <t>Combined Absentee/Mail-In ballots rec'd</t>
  </si>
  <si>
    <t>BEAVER</t>
  </si>
  <si>
    <t>ADAMS</t>
  </si>
  <si>
    <t>ALLEGHENY</t>
  </si>
  <si>
    <t>ARMSTRONG</t>
  </si>
  <si>
    <t>BEDFORD</t>
  </si>
  <si>
    <t>BERKS</t>
  </si>
  <si>
    <t>BLAIR</t>
  </si>
  <si>
    <t>BRADFORD</t>
  </si>
  <si>
    <t>BUCKS</t>
  </si>
  <si>
    <t>BUTLER</t>
  </si>
  <si>
    <t>CAMBRIA</t>
  </si>
  <si>
    <t>CAMERON</t>
  </si>
  <si>
    <t>CARBON</t>
  </si>
  <si>
    <t>CENTRE</t>
  </si>
  <si>
    <t>CHESTER</t>
  </si>
  <si>
    <t>CLARION</t>
  </si>
  <si>
    <t>CLEARFIELD</t>
  </si>
  <si>
    <t>CLINTON</t>
  </si>
  <si>
    <t>COLUMBIA</t>
  </si>
  <si>
    <t>CRAWFORD</t>
  </si>
  <si>
    <t>CUMBERLAND</t>
  </si>
  <si>
    <t>DAUPHIN</t>
  </si>
  <si>
    <t>DELAWARE</t>
  </si>
  <si>
    <t>ELK</t>
  </si>
  <si>
    <t>ERIE</t>
  </si>
  <si>
    <t>FAYETTE</t>
  </si>
  <si>
    <t>FOREST</t>
  </si>
  <si>
    <t>FRANKLIN</t>
  </si>
  <si>
    <t>FULTON</t>
  </si>
  <si>
    <t>GREENE</t>
  </si>
  <si>
    <t>HUNTINGDON</t>
  </si>
  <si>
    <t>INDIANA</t>
  </si>
  <si>
    <t>JEFFERSON</t>
  </si>
  <si>
    <t>JUNIATA</t>
  </si>
  <si>
    <t>LACKAWANNA</t>
  </si>
  <si>
    <t>LANCASTER</t>
  </si>
  <si>
    <t>LAWRENCE</t>
  </si>
  <si>
    <t>LEBANON</t>
  </si>
  <si>
    <t>LEHIGH</t>
  </si>
  <si>
    <t>LUZERNE</t>
  </si>
  <si>
    <t>LYCOMING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</si>
  <si>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</si>
  <si>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</si>
  <si>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</si>
  <si>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</si>
  <si>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</si>
  <si>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</si>
  <si>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</si>
  <si>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</si>
  <si>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</si>
  <si>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</si>
  <si>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POTTER</t>
  </si>
  <si>
    <t>SCHUYLKILL</t>
  </si>
  <si>
    <t>SNYDER</t>
  </si>
  <si>
    <t>SOMERSET</t>
  </si>
  <si>
    <t>SULLIVAN</t>
  </si>
  <si>
    <t>SUSQUEHANNA</t>
  </si>
  <si>
    <t>TIOGA</t>
  </si>
  <si>
    <t>UNION</t>
  </si>
  <si>
    <t>VENANGO</t>
  </si>
  <si>
    <t>WARREN</t>
  </si>
  <si>
    <t>WASHINGTON</t>
  </si>
  <si>
    <t>WAYNE</t>
  </si>
  <si>
    <t>WESTMORELAND</t>
  </si>
  <si>
    <t>WYOMING</t>
  </si>
  <si>
    <t>YORK</t>
  </si>
  <si>
    <t>McKEAN</t>
  </si>
  <si>
    <t>1201 Report</t>
  </si>
  <si>
    <t>MB Returned Report</t>
  </si>
  <si>
    <t>Diff</t>
  </si>
  <si>
    <t>Acceptable Percentage</t>
  </si>
  <si>
    <t>0%</t>
  </si>
  <si>
    <t>Row Labels</t>
  </si>
  <si>
    <t>Grand Total</t>
  </si>
  <si>
    <t>Count</t>
  </si>
  <si>
    <t>Y</t>
  </si>
  <si>
    <t>Not Applicable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</si>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</sst>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3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/>
    <xf numFmtId="9" fontId="0" fillId="0" borderId="0" xfId="0" quotePrefix="1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3" fontId="18" fillId="33" borderId="0" xfId="0" applyNumberFormat="1" applyFont="1" applyFill="1"/>
    <xf numFmtId="0" fontId="18" fillId="33" borderId="0" xfId="0" applyFont="1" applyFill="1"/>
    <xf numFmtId="3" fontId="18" fillId="34" borderId="0" xfId="0" applyNumberFormat="1" applyFont="1" applyFill="1"/>
    <xf numFmtId="0" fontId="18" fillId="34" borderId="0" xfId="0" applyFont="1" applyFill="1"/>
    <xf numFmtId="0" fontId="19" fillId="35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numFmt numFmtId="0" formatCode="General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nHuisen, Kerry" refreshedDate="45793.563680208332" createdVersion="8" refreshedVersion="8" minRefreshableVersion="3" recordCount="67" xr:uid="{EEBE70F4-9A61-4D59-AEFE-AAA437B5FAB4}">
  <cacheSource type="worksheet">
    <worksheetSource name="Table1"/>
  </cacheSource>
  <cacheFields count="5">
    <cacheField name="County" numFmtId="0">
      <sharedItems/>
    </cacheField>
    <cacheField name="1201 Report" numFmtId="3">
      <sharedItems containsSemiMixedTypes="0" containsString="0" containsNumber="1" containsInteger="1" minValue="0" maxValue="0"/>
    </cacheField>
    <cacheField name="MB Returned Report" numFmtId="0">
      <sharedItems containsSemiMixedTypes="0" containsString="0" containsNumber="1" containsInteger="1" minValue="0" maxValue="0"/>
    </cacheField>
    <cacheField name="Diff" numFmtId="3">
      <sharedItems containsSemiMixedTypes="0" containsString="0" containsNumber="1" containsInteger="1" minValue="0" maxValue="0"/>
    </cacheField>
    <cacheField name="0%" numFmtId="0">
      <sharedItems count="2">
        <s v="Y"/>
        <s v="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s v="ADAMS"/>
    <n v="0"/>
    <n v="0"/>
    <n v="0"/>
    <x v="0"/>
  </r>
  <r>
    <s v="ALLEGHENY"/>
    <n v="0"/>
    <n v="0"/>
    <n v="0"/>
    <x v="0"/>
  </r>
  <r>
    <s v="ARMSTRONG"/>
    <n v="0"/>
    <n v="0"/>
    <n v="0"/>
    <x v="0"/>
  </r>
  <r>
    <s v="BEAVER"/>
    <n v="0"/>
    <n v="0"/>
    <n v="0"/>
    <x v="0"/>
  </r>
  <r>
    <s v="BEDFORD"/>
    <n v="0"/>
    <n v="0"/>
    <n v="0"/>
    <x v="0"/>
  </r>
  <r>
    <s v="BERKS"/>
    <n v="0"/>
    <n v="0"/>
    <n v="0"/>
    <x v="0"/>
  </r>
  <r>
    <s v="BLAIR"/>
    <n v="0"/>
    <n v="0"/>
    <n v="0"/>
    <x v="0"/>
  </r>
  <r>
    <s v="BRADFORD"/>
    <n v="0"/>
    <n v="0"/>
    <n v="0"/>
    <x v="0"/>
  </r>
  <r>
    <s v="BUCKS"/>
    <n v="0"/>
    <n v="0"/>
    <n v="0"/>
    <x v="0"/>
  </r>
  <r>
    <s v="BUTLER"/>
    <n v="0"/>
    <n v="0"/>
    <n v="0"/>
    <x v="0"/>
  </r>
  <r>
    <s v="CAMBRIA"/>
    <n v="0"/>
    <n v="0"/>
    <n v="0"/>
    <x v="0"/>
  </r>
  <r>
    <s v="CAMERON"/>
    <n v="0"/>
    <n v="0"/>
    <n v="0"/>
    <x v="0"/>
  </r>
  <r>
    <s v="CARBON"/>
    <n v="0"/>
    <n v="0"/>
    <n v="0"/>
    <x v="0"/>
  </r>
  <r>
    <s v="CENTRE"/>
    <n v="0"/>
    <n v="0"/>
    <n v="0"/>
    <x v="0"/>
  </r>
  <r>
    <s v="CHESTER"/>
    <n v="0"/>
    <n v="0"/>
    <n v="0"/>
    <x v="0"/>
  </r>
  <r>
    <s v="CLARION"/>
    <n v="0"/>
    <n v="0"/>
    <n v="0"/>
    <x v="0"/>
  </r>
  <r>
    <s v="CLEARFIELD"/>
    <n v="0"/>
    <n v="0"/>
    <n v="0"/>
    <x v="0"/>
  </r>
  <r>
    <s v="CLINTON"/>
    <n v="0"/>
    <n v="0"/>
    <n v="0"/>
    <x v="0"/>
  </r>
  <r>
    <s v="COLUMBIA"/>
    <n v="0"/>
    <n v="0"/>
    <n v="0"/>
    <x v="0"/>
  </r>
  <r>
    <s v="CRAWFORD"/>
    <n v="0"/>
    <n v="0"/>
    <n v="0"/>
    <x v="0"/>
  </r>
  <r>
    <s v="CUMBERLAND"/>
    <n v="0"/>
    <n v="0"/>
    <n v="0"/>
    <x v="0"/>
  </r>
  <r>
    <s v="DAUPHIN"/>
    <n v="0"/>
    <n v="0"/>
    <n v="0"/>
    <x v="0"/>
  </r>
  <r>
    <s v="DELAWARE"/>
    <n v="0"/>
    <n v="0"/>
    <n v="0"/>
    <x v="0"/>
  </r>
  <r>
    <s v="ELK"/>
    <n v="0"/>
    <n v="0"/>
    <n v="0"/>
    <x v="0"/>
  </r>
  <r>
    <s v="ERIE"/>
    <n v="0"/>
    <n v="0"/>
    <n v="0"/>
    <x v="0"/>
  </r>
  <r>
    <s v="FAYETTE"/>
    <n v="0"/>
    <n v="0"/>
    <n v="0"/>
    <x v="0"/>
  </r>
  <r>
    <s v="FOREST"/>
    <n v="0"/>
    <n v="0"/>
    <n v="0"/>
    <x v="0"/>
  </r>
  <r>
    <s v="FRANKLIN"/>
    <n v="0"/>
    <n v="0"/>
    <n v="0"/>
    <x v="0"/>
  </r>
  <r>
    <s v="FULTON"/>
    <n v="0"/>
    <n v="0"/>
    <n v="0"/>
    <x v="0"/>
  </r>
  <r>
    <s v="GREENE"/>
    <n v="0"/>
    <n v="0"/>
    <n v="0"/>
    <x v="0"/>
  </r>
  <r>
    <s v="HUNTINGDON"/>
    <n v="0"/>
    <n v="0"/>
    <n v="0"/>
    <x v="0"/>
  </r>
  <r>
    <s v="INDIANA"/>
    <n v="0"/>
    <n v="0"/>
    <n v="0"/>
    <x v="0"/>
  </r>
  <r>
    <s v="JEFFERSON"/>
    <n v="0"/>
    <n v="0"/>
    <n v="0"/>
    <x v="0"/>
  </r>
  <r>
    <s v="JUNIATA"/>
    <n v="0"/>
    <n v="0"/>
    <n v="0"/>
    <x v="0"/>
  </r>
  <r>
    <s v="LACKAWANNA"/>
    <n v="0"/>
    <n v="0"/>
    <n v="0"/>
    <x v="0"/>
  </r>
  <r>
    <s v="LANCASTER"/>
    <n v="0"/>
    <n v="0"/>
    <n v="0"/>
    <x v="0"/>
  </r>
  <r>
    <s v="LAWRENCE"/>
    <n v="0"/>
    <n v="0"/>
    <n v="0"/>
    <x v="0"/>
  </r>
  <r>
    <s v="LEBANON"/>
    <n v="0"/>
    <n v="0"/>
    <n v="0"/>
    <x v="0"/>
  </r>
  <r>
    <s v="LEHIGH"/>
    <n v="0"/>
    <n v="0"/>
    <n v="0"/>
    <x v="0"/>
  </r>
  <r>
    <s v="LUZERNE"/>
    <n v="0"/>
    <n v="0"/>
    <n v="0"/>
    <x v="0"/>
  </r>
  <r>
    <s v="LYCOMING"/>
    <n v="0"/>
    <n v="0"/>
    <n v="0"/>
    <x v="0"/>
  </r>
  <r>
    <s v="McKEAN"/>
    <n v="0"/>
    <n v="0"/>
    <n v="0"/>
    <x v="0"/>
  </r>
  <r>
    <s v="MERCER"/>
    <n v="0"/>
    <n v="0"/>
    <n v="0"/>
    <x v="0"/>
  </r>
  <r>
    <s v="MIFFLIN"/>
    <n v="0"/>
    <n v="0"/>
    <n v="0"/>
    <x v="0"/>
  </r>
  <r>
    <s v="MONROE"/>
    <n v="0"/>
    <n v="0"/>
    <n v="0"/>
    <x v="0"/>
  </r>
  <r>
    <s v="MONTGOMERY"/>
    <n v="0"/>
    <n v="0"/>
    <n v="0"/>
    <x v="0"/>
  </r>
  <r>
    <s v="MONTOUR"/>
    <n v="0"/>
    <n v="0"/>
    <n v="0"/>
    <x v="0"/>
  </r>
  <r>
    <s v="NORTHAMPTON"/>
    <n v="0"/>
    <n v="0"/>
    <n v="0"/>
    <x v="0"/>
  </r>
  <r>
    <s v="NORTHUMBERLAND"/>
    <n v="0"/>
    <n v="0"/>
    <n v="0"/>
    <x v="0"/>
  </r>
  <r>
    <s v="PERRY"/>
    <n v="0"/>
    <n v="0"/>
    <n v="0"/>
    <x v="0"/>
  </r>
  <r>
    <s v="PHILADELPHIA"/>
    <n v="0"/>
    <n v="0"/>
    <n v="0"/>
    <x v="0"/>
  </r>
  <r>
    <s v="PIKE"/>
    <n v="0"/>
    <n v="0"/>
    <n v="0"/>
    <x v="0"/>
  </r>
  <r>
    <s v="POTTER"/>
    <n v="0"/>
    <n v="0"/>
    <n v="0"/>
    <x v="0"/>
  </r>
  <r>
    <s v="SCHUYLKILL"/>
    <n v="0"/>
    <n v="0"/>
    <n v="0"/>
    <x v="0"/>
  </r>
  <r>
    <s v="SNYDER"/>
    <n v="0"/>
    <n v="0"/>
    <n v="0"/>
    <x v="0"/>
  </r>
  <r>
    <s v="SOMERSET"/>
    <n v="0"/>
    <n v="0"/>
    <n v="0"/>
    <x v="0"/>
  </r>
  <r>
    <s v="SULLIVAN"/>
    <n v="0"/>
    <n v="0"/>
    <n v="0"/>
    <x v="0"/>
  </r>
  <r>
    <s v="SUSQUEHANNA"/>
    <n v="0"/>
    <n v="0"/>
    <n v="0"/>
    <x v="0"/>
  </r>
  <r>
    <s v="TIOGA"/>
    <n v="0"/>
    <n v="0"/>
    <n v="0"/>
    <x v="0"/>
  </r>
  <r>
    <s v="UNION"/>
    <n v="0"/>
    <n v="0"/>
    <n v="0"/>
    <x v="0"/>
  </r>
  <r>
    <s v="VENANGO"/>
    <n v="0"/>
    <n v="0"/>
    <n v="0"/>
    <x v="0"/>
  </r>
  <r>
    <s v="WARREN"/>
    <n v="0"/>
    <n v="0"/>
    <n v="0"/>
    <x v="0"/>
  </r>
  <r>
    <s v="WASHINGTON"/>
    <n v="0"/>
    <n v="0"/>
    <n v="0"/>
    <x v="0"/>
  </r>
  <r>
    <s v="WAYNE"/>
    <n v="0"/>
    <n v="0"/>
    <n v="0"/>
    <x v="0"/>
  </r>
  <r>
    <s v="WESTMORELAND"/>
    <n v="0"/>
    <n v="0"/>
    <n v="0"/>
    <x v="0"/>
  </r>
  <r>
    <s v="WYOMING"/>
    <n v="0"/>
    <n v="0"/>
    <n v="0"/>
    <x v="0"/>
  </r>
  <r>
    <s v="YORK"/>
    <n v="0"/>
    <n v="0"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119CA2-F526-4D70-940A-2EE30730EBD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4:H6" firstHeaderRow="1" firstDataRow="1" firstDataCol="1"/>
  <pivotFields count="5">
    <pivotField showAll="0"/>
    <pivotField numFmtId="3" showAll="0"/>
    <pivotField numFmtId="3" showAll="0"/>
    <pivotField numFmtId="3" showAll="0"/>
    <pivotField axis="axisRow" dataField="1" showAll="0">
      <items count="3">
        <item m="1" x="1"/>
        <item x="0"/>
        <item t="default"/>
      </items>
    </pivotField>
  </pivotFields>
  <rowFields count="1">
    <field x="4"/>
  </rowFields>
  <rowItems count="2">
    <i>
      <x v="1"/>
    </i>
    <i t="grand">
      <x/>
    </i>
  </rowItems>
  <colItems count="1">
    <i/>
  </colItems>
  <dataFields count="1">
    <dataField name="Count" fld="4" subtotal="count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838D4A-6EA4-4C5C-8EAD-5F52DBEEDAB7}" name="Table2" displayName="Table2" ref="A1:C68" totalsRowShown="0">
  <autoFilter ref="A1:C68" xr:uid="{00000000-0001-0000-0000-000000000000}"/>
  <sortState xmlns:xlrd2="http://schemas.microsoft.com/office/spreadsheetml/2017/richdata2" ref="A2:B62">
    <sortCondition ref="A1"/>
  </sortState>
  <tableColumns count="3">
    <tableColumn id="1" xr3:uid="{936CF653-25C3-4C0C-AC21-FA50803C14E3}" name="County"/>
    <tableColumn id="2" xr3:uid="{993D6C16-1139-49D3-B57C-A472DE7466B1}" name="Combined Absentee/Mail-In ballots rec'd"/>
    <tableColumn id="3" xr3:uid="{AABF571F-AC21-430D-A877-F98912BB494A}" name="Column1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05D1FE-1F14-4183-A925-B42589873C04}" name="Table1" displayName="Table1" ref="A1:E68" totalsRowShown="0">
  <autoFilter ref="A1:E68" xr:uid="{2305D1FE-1F14-4183-A925-B42589873C04}"/>
  <sortState xmlns:xlrd2="http://schemas.microsoft.com/office/spreadsheetml/2017/richdata2" ref="A2:E68">
    <sortCondition ref="A1:A68"/>
  </sortState>
  <tableColumns count="5">
    <tableColumn id="1" xr3:uid="{2567ACAC-01F8-4CAC-8DAF-4D7AAB89DE14}" name="County" dataDxfId="4">
      <calculatedColumnFormula>'1201 Report'!A2</calculatedColumnFormula>
    </tableColumn>
    <tableColumn id="2" xr3:uid="{6CA541E7-23AF-46D6-BC80-57664CD1A1E3}" name="1201 Report" dataDxfId="3">
      <calculatedColumnFormula>'1201 Report'!B2</calculatedColumnFormula>
    </tableColumn>
    <tableColumn id="3" xr3:uid="{A8BF2D86-6D03-4A08-91A0-EDBC6EF366BE}" name="MB Returned Report" dataDxfId="2"/>
    <tableColumn id="4" xr3:uid="{516A466D-3534-4EDF-A40D-FB04CC31B45D}" name="Diff" dataDxfId="1">
      <calculatedColumnFormula>Table1[[#This Row],[1201 Report]]-Table1[[#This Row],[MB Returned Report]]</calculatedColumnFormula>
    </tableColumn>
    <tableColumn id="5" xr3:uid="{13FDF527-81E3-400F-8DE6-D6430138D8FE}" name="0%" dataDxfId="0">
      <calculatedColumnFormula>IFERROR(IF(ABS(Table1[[#This Row],[Diff]]/Table1[[#This Row],[MB Returned Report]])&lt;$H$2,"Y","N"),"Y")</calculatedColumnFormula>
    </tableColumn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8"/>
  <sheetViews>
    <sheetView tabSelected="1" workbookViewId="0">
      <pane xSplit="1" ySplit="1" topLeftCell="B35" activePane="bottomRight" state="frozen"/>
      <selection pane="topRight" activeCell="B1" sqref="B1"/>
      <selection pane="bottomLeft" activeCell="A2" sqref="A2"/>
      <selection pane="bottomRight" activeCell="C48" sqref="C48"/>
    </sheetView>
  </sheetViews>
  <sheetFormatPr defaultRowHeight="15" x14ac:dyDescent="0.25"/>
  <cols>
    <col min="1" max="1" width="20" bestFit="1" customWidth="1"/>
    <col min="2" max="2" width="39.5703125" style="1" customWidth="1"/>
  </cols>
  <sheetData>
    <row r="1" spans="1:3" x14ac:dyDescent="0.25">
      <c r="A1" t="s">
        <v>0</v>
      </c>
      <c r="B1" s="12" t="s">
        <v>1</v>
      </c>
      <c r="C1" t="s">
        <v>79</v>
      </c>
    </row>
    <row r="2" spans="1:3" x14ac:dyDescent="0.25">
      <c r="A2" t="s">
        <v>3</v>
      </c>
      <c r="B2" s="8">
        <v>8352</v>
      </c>
    </row>
    <row r="3" spans="1:3" x14ac:dyDescent="0.25">
      <c r="A3" t="s">
        <v>4</v>
      </c>
      <c r="B3" s="10">
        <v>120726</v>
      </c>
    </row>
    <row r="4" spans="1:3" x14ac:dyDescent="0.25">
      <c r="A4" t="s">
        <v>5</v>
      </c>
      <c r="B4" s="8">
        <v>3015</v>
      </c>
    </row>
    <row r="5" spans="1:3" x14ac:dyDescent="0.25">
      <c r="A5" t="s">
        <v>2</v>
      </c>
      <c r="B5" s="10">
        <v>11645</v>
      </c>
    </row>
    <row r="6" spans="1:3" x14ac:dyDescent="0.25">
      <c r="A6" t="s">
        <v>6</v>
      </c>
      <c r="B6" s="8">
        <v>2578</v>
      </c>
    </row>
    <row r="7" spans="1:3" x14ac:dyDescent="0.25">
      <c r="A7" t="s">
        <v>7</v>
      </c>
      <c r="B7" s="10">
        <v>23797</v>
      </c>
    </row>
    <row r="8" spans="1:3" x14ac:dyDescent="0.25">
      <c r="A8" t="s">
        <v>8</v>
      </c>
      <c r="B8" s="8">
        <v>6861</v>
      </c>
    </row>
    <row r="9" spans="1:3" x14ac:dyDescent="0.25">
      <c r="A9" t="s">
        <v>9</v>
      </c>
      <c r="B9" s="10">
        <v>3423</v>
      </c>
    </row>
    <row r="10" spans="1:3" x14ac:dyDescent="0.25">
      <c r="A10" t="s">
        <v>10</v>
      </c>
      <c r="B10" s="8">
        <v>80400</v>
      </c>
    </row>
    <row r="11" spans="1:3" x14ac:dyDescent="0.25">
      <c r="A11" t="s">
        <v>11</v>
      </c>
      <c r="B11" s="10">
        <v>14251</v>
      </c>
    </row>
    <row r="12" spans="1:3" x14ac:dyDescent="0.25">
      <c r="A12" t="s">
        <v>12</v>
      </c>
      <c r="B12" s="8">
        <v>7257</v>
      </c>
    </row>
    <row r="13" spans="1:3" x14ac:dyDescent="0.25">
      <c r="A13" t="s">
        <v>13</v>
      </c>
      <c r="B13" s="11">
        <v>298</v>
      </c>
    </row>
    <row r="14" spans="1:3" x14ac:dyDescent="0.25">
      <c r="A14" t="s">
        <v>14</v>
      </c>
      <c r="B14" s="8">
        <v>3381</v>
      </c>
    </row>
    <row r="15" spans="1:3" x14ac:dyDescent="0.25">
      <c r="A15" t="s">
        <v>15</v>
      </c>
      <c r="B15" s="10">
        <v>12029</v>
      </c>
    </row>
    <row r="16" spans="1:3" x14ac:dyDescent="0.25">
      <c r="A16" t="s">
        <v>16</v>
      </c>
      <c r="B16" s="8">
        <v>52715</v>
      </c>
    </row>
    <row r="17" spans="1:2" x14ac:dyDescent="0.25">
      <c r="A17" t="s">
        <v>17</v>
      </c>
      <c r="B17" s="10">
        <v>1644</v>
      </c>
    </row>
    <row r="18" spans="1:2" x14ac:dyDescent="0.25">
      <c r="A18" t="s">
        <v>18</v>
      </c>
      <c r="B18" s="8">
        <v>3591</v>
      </c>
    </row>
    <row r="19" spans="1:2" x14ac:dyDescent="0.25">
      <c r="A19" t="s">
        <v>19</v>
      </c>
      <c r="B19" s="10">
        <v>1861</v>
      </c>
    </row>
    <row r="20" spans="1:2" x14ac:dyDescent="0.25">
      <c r="A20" t="s">
        <v>20</v>
      </c>
      <c r="B20" s="8">
        <v>3123</v>
      </c>
    </row>
    <row r="21" spans="1:2" x14ac:dyDescent="0.25">
      <c r="A21" t="s">
        <v>21</v>
      </c>
      <c r="B21" s="10">
        <v>4667</v>
      </c>
    </row>
    <row r="22" spans="1:2" x14ac:dyDescent="0.25">
      <c r="A22" t="s">
        <v>22</v>
      </c>
      <c r="B22" s="8">
        <v>20654</v>
      </c>
    </row>
    <row r="23" spans="1:2" x14ac:dyDescent="0.25">
      <c r="A23" t="s">
        <v>23</v>
      </c>
      <c r="B23" s="10">
        <v>19836</v>
      </c>
    </row>
    <row r="24" spans="1:2" x14ac:dyDescent="0.25">
      <c r="A24" t="s">
        <v>24</v>
      </c>
      <c r="B24" s="8">
        <v>44300</v>
      </c>
    </row>
    <row r="25" spans="1:2" x14ac:dyDescent="0.25">
      <c r="A25" t="s">
        <v>25</v>
      </c>
      <c r="B25" s="10">
        <v>1704</v>
      </c>
    </row>
    <row r="26" spans="1:2" x14ac:dyDescent="0.25">
      <c r="A26" t="s">
        <v>26</v>
      </c>
      <c r="B26" s="8">
        <v>20922</v>
      </c>
    </row>
    <row r="27" spans="1:2" x14ac:dyDescent="0.25">
      <c r="A27" t="s">
        <v>27</v>
      </c>
      <c r="B27" s="10">
        <v>7924</v>
      </c>
    </row>
    <row r="28" spans="1:2" x14ac:dyDescent="0.25">
      <c r="A28" t="s">
        <v>28</v>
      </c>
      <c r="B28" s="9">
        <v>310</v>
      </c>
    </row>
    <row r="29" spans="1:2" x14ac:dyDescent="0.25">
      <c r="A29" t="s">
        <v>29</v>
      </c>
      <c r="B29" s="10">
        <v>7777</v>
      </c>
    </row>
    <row r="30" spans="1:2" x14ac:dyDescent="0.25">
      <c r="A30" t="s">
        <v>30</v>
      </c>
      <c r="B30" s="9">
        <v>446</v>
      </c>
    </row>
    <row r="31" spans="1:2" x14ac:dyDescent="0.25">
      <c r="A31" t="s">
        <v>31</v>
      </c>
      <c r="B31" s="10">
        <v>1790</v>
      </c>
    </row>
    <row r="32" spans="1:2" x14ac:dyDescent="0.25">
      <c r="A32" t="s">
        <v>32</v>
      </c>
      <c r="B32" s="8">
        <v>1811</v>
      </c>
    </row>
    <row r="33" spans="1:3" x14ac:dyDescent="0.25">
      <c r="A33" t="s">
        <v>33</v>
      </c>
      <c r="B33" s="10">
        <v>4574</v>
      </c>
    </row>
    <row r="34" spans="1:3" x14ac:dyDescent="0.25">
      <c r="A34" t="s">
        <v>34</v>
      </c>
      <c r="B34" s="8">
        <v>1779</v>
      </c>
    </row>
    <row r="35" spans="1:3" x14ac:dyDescent="0.25">
      <c r="A35" t="s">
        <v>35</v>
      </c>
      <c r="B35" s="11">
        <v>929</v>
      </c>
    </row>
    <row r="36" spans="1:3" x14ac:dyDescent="0.25">
      <c r="A36" t="s">
        <v>36</v>
      </c>
      <c r="B36" s="8">
        <v>16383</v>
      </c>
    </row>
    <row r="37" spans="1:3" x14ac:dyDescent="0.25">
      <c r="A37" t="s">
        <v>37</v>
      </c>
      <c r="B37" s="10">
        <v>31026</v>
      </c>
    </row>
    <row r="38" spans="1:3" x14ac:dyDescent="0.25">
      <c r="A38" t="s">
        <v>38</v>
      </c>
      <c r="B38" s="8">
        <v>5646</v>
      </c>
    </row>
    <row r="39" spans="1:3" x14ac:dyDescent="0.25">
      <c r="A39" t="s">
        <v>39</v>
      </c>
      <c r="B39" s="10">
        <v>8661</v>
      </c>
    </row>
    <row r="40" spans="1:3" x14ac:dyDescent="0.25">
      <c r="A40" t="s">
        <v>40</v>
      </c>
      <c r="B40" s="8">
        <v>29017</v>
      </c>
    </row>
    <row r="41" spans="1:3" x14ac:dyDescent="0.25">
      <c r="A41" t="s">
        <v>41</v>
      </c>
      <c r="B41" s="10">
        <v>23117</v>
      </c>
    </row>
    <row r="42" spans="1:3" x14ac:dyDescent="0.25">
      <c r="A42" t="s">
        <v>42</v>
      </c>
      <c r="B42" s="8">
        <v>4888</v>
      </c>
    </row>
    <row r="43" spans="1:3" x14ac:dyDescent="0.25">
      <c r="A43" t="s">
        <v>68</v>
      </c>
      <c r="B43" s="10">
        <v>1477</v>
      </c>
    </row>
    <row r="44" spans="1:3" x14ac:dyDescent="0.25">
      <c r="A44" t="s">
        <v>43</v>
      </c>
      <c r="B44" s="8">
        <v>5882</v>
      </c>
    </row>
    <row r="45" spans="1:3" x14ac:dyDescent="0.25">
      <c r="A45" t="s">
        <v>44</v>
      </c>
      <c r="B45" s="10">
        <v>2120</v>
      </c>
    </row>
    <row r="46" spans="1:3" x14ac:dyDescent="0.25">
      <c r="A46" t="s">
        <v>45</v>
      </c>
      <c r="B46" s="8">
        <v>13240</v>
      </c>
    </row>
    <row r="47" spans="1:3" x14ac:dyDescent="0.25">
      <c r="A47" t="s">
        <v>46</v>
      </c>
      <c r="B47" s="10">
        <v>90757</v>
      </c>
    </row>
    <row r="48" spans="1:3" x14ac:dyDescent="0.25">
      <c r="A48" t="s">
        <v>47</v>
      </c>
      <c r="B48" s="9">
        <v>0</v>
      </c>
      <c r="C48" t="s">
        <v>78</v>
      </c>
    </row>
    <row r="49" spans="1:2" x14ac:dyDescent="0.25">
      <c r="A49" t="s">
        <v>48</v>
      </c>
      <c r="B49" s="10">
        <v>28587</v>
      </c>
    </row>
    <row r="50" spans="1:2" x14ac:dyDescent="0.25">
      <c r="A50" t="s">
        <v>49</v>
      </c>
      <c r="B50" s="8">
        <v>3772</v>
      </c>
    </row>
    <row r="51" spans="1:2" x14ac:dyDescent="0.25">
      <c r="A51" t="s">
        <v>50</v>
      </c>
      <c r="B51" s="10">
        <v>2204</v>
      </c>
    </row>
    <row r="52" spans="1:2" x14ac:dyDescent="0.25">
      <c r="A52" t="s">
        <v>51</v>
      </c>
      <c r="B52" s="8">
        <v>88375</v>
      </c>
    </row>
    <row r="53" spans="1:2" x14ac:dyDescent="0.25">
      <c r="A53" t="s">
        <v>52</v>
      </c>
      <c r="B53" s="10">
        <v>5755</v>
      </c>
    </row>
    <row r="54" spans="1:2" x14ac:dyDescent="0.25">
      <c r="A54" t="s">
        <v>53</v>
      </c>
      <c r="B54" s="9">
        <v>717</v>
      </c>
    </row>
    <row r="55" spans="1:2" x14ac:dyDescent="0.25">
      <c r="A55" t="s">
        <v>54</v>
      </c>
      <c r="B55" s="10">
        <v>6939</v>
      </c>
    </row>
    <row r="56" spans="1:2" x14ac:dyDescent="0.25">
      <c r="A56" t="s">
        <v>55</v>
      </c>
      <c r="B56" s="8">
        <v>1805</v>
      </c>
    </row>
    <row r="57" spans="1:2" x14ac:dyDescent="0.25">
      <c r="A57" t="s">
        <v>56</v>
      </c>
      <c r="B57" s="10">
        <v>3239</v>
      </c>
    </row>
    <row r="58" spans="1:2" x14ac:dyDescent="0.25">
      <c r="A58" t="s">
        <v>57</v>
      </c>
      <c r="B58" s="9">
        <v>356</v>
      </c>
    </row>
    <row r="59" spans="1:2" x14ac:dyDescent="0.25">
      <c r="A59" t="s">
        <v>58</v>
      </c>
      <c r="B59" s="10">
        <v>2193</v>
      </c>
    </row>
    <row r="60" spans="1:2" x14ac:dyDescent="0.25">
      <c r="A60" t="s">
        <v>59</v>
      </c>
      <c r="B60" s="8">
        <v>1804</v>
      </c>
    </row>
    <row r="61" spans="1:2" x14ac:dyDescent="0.25">
      <c r="A61" t="s">
        <v>60</v>
      </c>
      <c r="B61" s="10">
        <v>2333</v>
      </c>
    </row>
    <row r="62" spans="1:2" x14ac:dyDescent="0.25">
      <c r="A62" t="s">
        <v>61</v>
      </c>
      <c r="B62" s="8">
        <v>2833</v>
      </c>
    </row>
    <row r="63" spans="1:2" x14ac:dyDescent="0.25">
      <c r="A63" t="s">
        <v>62</v>
      </c>
      <c r="B63" s="10">
        <v>2015</v>
      </c>
    </row>
    <row r="64" spans="1:2" x14ac:dyDescent="0.25">
      <c r="A64" t="s">
        <v>63</v>
      </c>
      <c r="B64" s="8">
        <v>14274</v>
      </c>
    </row>
    <row r="65" spans="1:2" x14ac:dyDescent="0.25">
      <c r="A65" t="s">
        <v>64</v>
      </c>
      <c r="B65" s="10">
        <v>3814</v>
      </c>
    </row>
    <row r="66" spans="1:2" x14ac:dyDescent="0.25">
      <c r="A66" t="s">
        <v>65</v>
      </c>
      <c r="B66" s="8">
        <v>27894</v>
      </c>
    </row>
    <row r="67" spans="1:2" x14ac:dyDescent="0.25">
      <c r="A67" t="s">
        <v>66</v>
      </c>
      <c r="B67" s="10">
        <v>1544</v>
      </c>
    </row>
    <row r="68" spans="1:2" x14ac:dyDescent="0.25">
      <c r="A68" t="s">
        <v>67</v>
      </c>
      <c r="B68" s="8">
        <v>27489</v>
      </c>
    </row>
  </sheetData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A576D-6349-4EAA-BCF0-B60811B6DBCA}">
  <dimension ref="A1:H68"/>
  <sheetViews>
    <sheetView workbookViewId="0">
      <pane ySplit="1" topLeftCell="A2" activePane="bottomLeft" state="frozen"/>
      <selection pane="bottomLeft" activeCell="E2" sqref="E2"/>
    </sheetView>
  </sheetViews>
  <sheetFormatPr defaultRowHeight="15" x14ac:dyDescent="0.25"/>
  <cols>
    <col min="1" max="1" width="18.7109375" bestFit="1" customWidth="1"/>
    <col min="2" max="2" width="13.5703125" customWidth="1"/>
    <col min="3" max="3" width="21.140625" style="1" customWidth="1"/>
    <col min="4" max="4" width="14.7109375" customWidth="1"/>
    <col min="5" max="5" width="13.28515625" style="3" customWidth="1"/>
    <col min="7" max="7" width="13.140625" bestFit="1" customWidth="1"/>
    <col min="8" max="8" width="6.28515625" bestFit="1" customWidth="1"/>
  </cols>
  <sheetData>
    <row r="1" spans="1:8" x14ac:dyDescent="0.25">
      <c r="A1" t="s">
        <v>0</v>
      </c>
      <c r="B1" t="s">
        <v>69</v>
      </c>
      <c r="C1" s="1" t="s">
        <v>70</v>
      </c>
      <c r="D1" t="s">
        <v>71</v>
      </c>
      <c r="E1" s="5" t="s">
        <v>73</v>
      </c>
    </row>
    <row r="2" spans="1:8" x14ac:dyDescent="0.25">
      <c r="A2" t="str">
        <f>'1201 Report'!A2</f>
        <v>ADAMS</v>
      </c>
      <c r="B2" s="1">
        <f>'1201 Report'!B2</f>
        <v>8352</v>
      </c>
      <c r="C2" s="1">
        <v>7909</v>
      </c>
      <c r="D2" s="1">
        <f>Table1[[#This Row],[1201 Report]]-Table1[[#This Row],[MB Returned Report]]</f>
        <v>443</v>
      </c>
      <c r="E2" s="3" t="str">
        <f>IFERROR(IF(ABS(Table1[[#This Row],[Diff]]/Table1[[#This Row],[MB Returned Report]])&lt;$H$2,"Y","N"),"Y")</f>
        <v>N</v>
      </c>
      <c r="G2" t="s">
        <v>72</v>
      </c>
      <c r="H2" s="4">
        <v>0.02</v>
      </c>
    </row>
    <row r="3" spans="1:8" x14ac:dyDescent="0.25">
      <c r="A3" t="str">
        <f>'1201 Report'!A3</f>
        <v>ALLEGHENY</v>
      </c>
      <c r="B3" s="1">
        <f>'1201 Report'!B3</f>
        <v>120726</v>
      </c>
      <c r="C3" s="1">
        <v>119929</v>
      </c>
      <c r="D3" s="1">
        <f>Table1[[#This Row],[1201 Report]]-Table1[[#This Row],[MB Returned Report]]</f>
        <v>797</v>
      </c>
      <c r="E3" s="3" t="str">
        <f>IFERROR(IF(ABS(Table1[[#This Row],[Diff]]/Table1[[#This Row],[MB Returned Report]])&lt;$H$2,"Y","N"),"Y")</f>
        <v>Y</v>
      </c>
    </row>
    <row r="4" spans="1:8" x14ac:dyDescent="0.25">
      <c r="A4" t="str">
        <f>'1201 Report'!A4</f>
        <v>ARMSTRONG</v>
      </c>
      <c r="B4" s="1">
        <f>'1201 Report'!B4</f>
        <v>3015</v>
      </c>
      <c r="C4" s="1">
        <v>3004</v>
      </c>
      <c r="D4" s="1">
        <f>Table1[[#This Row],[1201 Report]]-Table1[[#This Row],[MB Returned Report]]</f>
        <v>11</v>
      </c>
      <c r="E4" s="3" t="str">
        <f>IFERROR(IF(ABS(Table1[[#This Row],[Diff]]/Table1[[#This Row],[MB Returned Report]])&lt;$H$2,"Y","N"),"Y")</f>
        <v>Y</v>
      </c>
      <c r="G4" s="6" t="s">
        <v>74</v>
      </c>
      <c r="H4" t="s">
        <v>76</v>
      </c>
    </row>
    <row r="5" spans="1:8" x14ac:dyDescent="0.25">
      <c r="A5" s="2" t="str">
        <f>'1201 Report'!A5</f>
        <v>BEAVER</v>
      </c>
      <c r="B5" s="1">
        <f>'1201 Report'!B5</f>
        <v>11645</v>
      </c>
      <c r="C5" s="1">
        <v>11531</v>
      </c>
      <c r="D5" s="1">
        <f>Table1[[#This Row],[1201 Report]]-Table1[[#This Row],[MB Returned Report]]</f>
        <v>114</v>
      </c>
      <c r="E5" s="3" t="str">
        <f>IFERROR(IF(ABS(Table1[[#This Row],[Diff]]/Table1[[#This Row],[MB Returned Report]])&lt;$H$2,"Y","N"),"Y")</f>
        <v>Y</v>
      </c>
      <c r="G5" s="7" t="s">
        <v>77</v>
      </c>
      <c r="H5" s="2">
        <v>67</v>
      </c>
    </row>
    <row r="6" spans="1:8" x14ac:dyDescent="0.25">
      <c r="A6" s="2" t="str">
        <f>'1201 Report'!A6</f>
        <v>BEDFORD</v>
      </c>
      <c r="B6" s="1">
        <f>'1201 Report'!B6</f>
        <v>2578</v>
      </c>
      <c r="C6" s="1">
        <v>2553</v>
      </c>
      <c r="D6" s="1">
        <f>Table1[[#This Row],[1201 Report]]-Table1[[#This Row],[MB Returned Report]]</f>
        <v>25</v>
      </c>
      <c r="E6" s="3" t="str">
        <f>IFERROR(IF(ABS(Table1[[#This Row],[Diff]]/Table1[[#This Row],[MB Returned Report]])&lt;$H$2,"Y","N"),"Y")</f>
        <v>Y</v>
      </c>
      <c r="G6" s="7" t="s">
        <v>75</v>
      </c>
      <c r="H6" s="2">
        <v>67</v>
      </c>
    </row>
    <row r="7" spans="1:8" x14ac:dyDescent="0.25">
      <c r="A7" s="2" t="str">
        <f>'1201 Report'!A7</f>
        <v>BERKS</v>
      </c>
      <c r="B7" s="1">
        <f>'1201 Report'!B7</f>
        <v>23797</v>
      </c>
      <c r="C7" s="1">
        <v>22681</v>
      </c>
      <c r="D7" s="1">
        <f>Table1[[#This Row],[1201 Report]]-Table1[[#This Row],[MB Returned Report]]</f>
        <v>1116</v>
      </c>
      <c r="E7" s="3" t="str">
        <f>IFERROR(IF(ABS(Table1[[#This Row],[Diff]]/Table1[[#This Row],[MB Returned Report]])&lt;$H$2,"Y","N"),"Y")</f>
        <v>N</v>
      </c>
    </row>
    <row r="8" spans="1:8" x14ac:dyDescent="0.25">
      <c r="A8" s="2" t="str">
        <f>'1201 Report'!A8</f>
        <v>BLAIR</v>
      </c>
      <c r="B8" s="1">
        <f>'1201 Report'!B8</f>
        <v>6861</v>
      </c>
      <c r="C8" s="1">
        <v>6860</v>
      </c>
      <c r="D8" s="1">
        <f>Table1[[#This Row],[1201 Report]]-Table1[[#This Row],[MB Returned Report]]</f>
        <v>1</v>
      </c>
      <c r="E8" s="3" t="str">
        <f>IFERROR(IF(ABS(Table1[[#This Row],[Diff]]/Table1[[#This Row],[MB Returned Report]])&lt;$H$2,"Y","N"),"Y")</f>
        <v>Y</v>
      </c>
    </row>
    <row r="9" spans="1:8" x14ac:dyDescent="0.25">
      <c r="A9" s="2" t="str">
        <f>'1201 Report'!A9</f>
        <v>BRADFORD</v>
      </c>
      <c r="B9" s="1">
        <f>'1201 Report'!B9</f>
        <v>3423</v>
      </c>
      <c r="C9" s="1">
        <v>2773</v>
      </c>
      <c r="D9" s="1">
        <f>Table1[[#This Row],[1201 Report]]-Table1[[#This Row],[MB Returned Report]]</f>
        <v>650</v>
      </c>
      <c r="E9" s="3" t="str">
        <f>IFERROR(IF(ABS(Table1[[#This Row],[Diff]]/Table1[[#This Row],[MB Returned Report]])&lt;$H$2,"Y","N"),"Y")</f>
        <v>N</v>
      </c>
    </row>
    <row r="10" spans="1:8" x14ac:dyDescent="0.25">
      <c r="A10" s="2" t="str">
        <f>'1201 Report'!A10</f>
        <v>BUCKS</v>
      </c>
      <c r="B10" s="1">
        <f>'1201 Report'!B10</f>
        <v>80400</v>
      </c>
      <c r="C10" s="1">
        <v>74701</v>
      </c>
      <c r="D10" s="1">
        <f>Table1[[#This Row],[1201 Report]]-Table1[[#This Row],[MB Returned Report]]</f>
        <v>5699</v>
      </c>
      <c r="E10" s="3" t="str">
        <f>IFERROR(IF(ABS(Table1[[#This Row],[Diff]]/Table1[[#This Row],[MB Returned Report]])&lt;$H$2,"Y","N"),"Y")</f>
        <v>N</v>
      </c>
    </row>
    <row r="11" spans="1:8" x14ac:dyDescent="0.25">
      <c r="A11" s="2" t="str">
        <f>'1201 Report'!A11</f>
        <v>BUTLER</v>
      </c>
      <c r="B11" s="1">
        <f>'1201 Report'!B11</f>
        <v>14251</v>
      </c>
      <c r="C11" s="1">
        <v>14208</v>
      </c>
      <c r="D11" s="1">
        <f>Table1[[#This Row],[1201 Report]]-Table1[[#This Row],[MB Returned Report]]</f>
        <v>43</v>
      </c>
      <c r="E11" s="3" t="str">
        <f>IFERROR(IF(ABS(Table1[[#This Row],[Diff]]/Table1[[#This Row],[MB Returned Report]])&lt;$H$2,"Y","N"),"Y")</f>
        <v>Y</v>
      </c>
    </row>
    <row r="12" spans="1:8" x14ac:dyDescent="0.25">
      <c r="A12" s="2" t="str">
        <f>'1201 Report'!A12</f>
        <v>CAMBRIA</v>
      </c>
      <c r="B12" s="1">
        <f>'1201 Report'!B12</f>
        <v>7257</v>
      </c>
      <c r="C12" s="1">
        <v>7260</v>
      </c>
      <c r="D12" s="1">
        <f>Table1[[#This Row],[1201 Report]]-Table1[[#This Row],[MB Returned Report]]</f>
        <v>-3</v>
      </c>
      <c r="E12" s="3" t="str">
        <f>IFERROR(IF(ABS(Table1[[#This Row],[Diff]]/Table1[[#This Row],[MB Returned Report]])&lt;$H$2,"Y","N"),"Y")</f>
        <v>Y</v>
      </c>
    </row>
    <row r="13" spans="1:8" x14ac:dyDescent="0.25">
      <c r="A13" s="2" t="str">
        <f>'1201 Report'!A13</f>
        <v>CAMERON</v>
      </c>
      <c r="B13" s="1">
        <f>'1201 Report'!B13</f>
        <v>298</v>
      </c>
      <c r="C13" s="1">
        <v>297</v>
      </c>
      <c r="D13" s="1">
        <f>Table1[[#This Row],[1201 Report]]-Table1[[#This Row],[MB Returned Report]]</f>
        <v>1</v>
      </c>
      <c r="E13" s="3" t="str">
        <f>IFERROR(IF(ABS(Table1[[#This Row],[Diff]]/Table1[[#This Row],[MB Returned Report]])&lt;$H$2,"Y","N"),"Y")</f>
        <v>Y</v>
      </c>
    </row>
    <row r="14" spans="1:8" x14ac:dyDescent="0.25">
      <c r="A14" s="2" t="str">
        <f>'1201 Report'!A14</f>
        <v>CARBON</v>
      </c>
      <c r="B14" s="1">
        <f>'1201 Report'!B14</f>
        <v>3381</v>
      </c>
      <c r="C14" s="1">
        <v>3352</v>
      </c>
      <c r="D14" s="1">
        <f>Table1[[#This Row],[1201 Report]]-Table1[[#This Row],[MB Returned Report]]</f>
        <v>29</v>
      </c>
      <c r="E14" s="3" t="str">
        <f>IFERROR(IF(ABS(Table1[[#This Row],[Diff]]/Table1[[#This Row],[MB Returned Report]])&lt;$H$2,"Y","N"),"Y")</f>
        <v>Y</v>
      </c>
    </row>
    <row r="15" spans="1:8" x14ac:dyDescent="0.25">
      <c r="A15" s="2" t="str">
        <f>'1201 Report'!A15</f>
        <v>CENTRE</v>
      </c>
      <c r="B15" s="1">
        <f>'1201 Report'!B15</f>
        <v>12029</v>
      </c>
      <c r="C15" s="1">
        <v>12004</v>
      </c>
      <c r="D15" s="1">
        <f>Table1[[#This Row],[1201 Report]]-Table1[[#This Row],[MB Returned Report]]</f>
        <v>25</v>
      </c>
      <c r="E15" s="3" t="str">
        <f>IFERROR(IF(ABS(Table1[[#This Row],[Diff]]/Table1[[#This Row],[MB Returned Report]])&lt;$H$2,"Y","N"),"Y")</f>
        <v>Y</v>
      </c>
    </row>
    <row r="16" spans="1:8" x14ac:dyDescent="0.25">
      <c r="A16" s="2" t="str">
        <f>'1201 Report'!A16</f>
        <v>CHESTER</v>
      </c>
      <c r="B16" s="1">
        <f>'1201 Report'!B16</f>
        <v>52715</v>
      </c>
      <c r="C16" s="1">
        <v>50773</v>
      </c>
      <c r="D16" s="1">
        <f>Table1[[#This Row],[1201 Report]]-Table1[[#This Row],[MB Returned Report]]</f>
        <v>1942</v>
      </c>
      <c r="E16" s="3" t="str">
        <f>IFERROR(IF(ABS(Table1[[#This Row],[Diff]]/Table1[[#This Row],[MB Returned Report]])&lt;$H$2,"Y","N"),"Y")</f>
        <v>N</v>
      </c>
    </row>
    <row r="17" spans="1:5" x14ac:dyDescent="0.25">
      <c r="A17" s="2" t="str">
        <f>'1201 Report'!A17</f>
        <v>CLARION</v>
      </c>
      <c r="B17" s="1">
        <f>'1201 Report'!B17</f>
        <v>1644</v>
      </c>
      <c r="C17" s="1">
        <v>1644</v>
      </c>
      <c r="D17" s="1">
        <f>Table1[[#This Row],[1201 Report]]-Table1[[#This Row],[MB Returned Report]]</f>
        <v>0</v>
      </c>
      <c r="E17" s="3" t="str">
        <f>IFERROR(IF(ABS(Table1[[#This Row],[Diff]]/Table1[[#This Row],[MB Returned Report]])&lt;$H$2,"Y","N"),"Y")</f>
        <v>Y</v>
      </c>
    </row>
    <row r="18" spans="1:5" x14ac:dyDescent="0.25">
      <c r="A18" s="2" t="str">
        <f>'1201 Report'!A18</f>
        <v>CLEARFIELD</v>
      </c>
      <c r="B18" s="1">
        <f>'1201 Report'!B18</f>
        <v>3591</v>
      </c>
      <c r="C18" s="1">
        <v>3581</v>
      </c>
      <c r="D18" s="1">
        <f>Table1[[#This Row],[1201 Report]]-Table1[[#This Row],[MB Returned Report]]</f>
        <v>10</v>
      </c>
      <c r="E18" s="3" t="str">
        <f>IFERROR(IF(ABS(Table1[[#This Row],[Diff]]/Table1[[#This Row],[MB Returned Report]])&lt;$H$2,"Y","N"),"Y")</f>
        <v>Y</v>
      </c>
    </row>
    <row r="19" spans="1:5" x14ac:dyDescent="0.25">
      <c r="A19" s="2" t="str">
        <f>'1201 Report'!A19</f>
        <v>CLINTON</v>
      </c>
      <c r="B19" s="1">
        <f>'1201 Report'!B19</f>
        <v>1861</v>
      </c>
      <c r="C19" s="1">
        <v>1835</v>
      </c>
      <c r="D19" s="1">
        <f>Table1[[#This Row],[1201 Report]]-Table1[[#This Row],[MB Returned Report]]</f>
        <v>26</v>
      </c>
      <c r="E19" s="3" t="str">
        <f>IFERROR(IF(ABS(Table1[[#This Row],[Diff]]/Table1[[#This Row],[MB Returned Report]])&lt;$H$2,"Y","N"),"Y")</f>
        <v>Y</v>
      </c>
    </row>
    <row r="20" spans="1:5" x14ac:dyDescent="0.25">
      <c r="A20" s="2" t="str">
        <f>'1201 Report'!A20</f>
        <v>COLUMBIA</v>
      </c>
      <c r="B20" s="1">
        <f>'1201 Report'!B20</f>
        <v>3123</v>
      </c>
      <c r="C20" s="1">
        <v>3100</v>
      </c>
      <c r="D20" s="1">
        <f>Table1[[#This Row],[1201 Report]]-Table1[[#This Row],[MB Returned Report]]</f>
        <v>23</v>
      </c>
      <c r="E20" s="3" t="str">
        <f>IFERROR(IF(ABS(Table1[[#This Row],[Diff]]/Table1[[#This Row],[MB Returned Report]])&lt;$H$2,"Y","N"),"Y")</f>
        <v>Y</v>
      </c>
    </row>
    <row r="21" spans="1:5" x14ac:dyDescent="0.25">
      <c r="A21" s="2" t="str">
        <f>'1201 Report'!A21</f>
        <v>CRAWFORD</v>
      </c>
      <c r="B21" s="1">
        <f>'1201 Report'!B21</f>
        <v>4667</v>
      </c>
      <c r="C21" s="1">
        <v>4665</v>
      </c>
      <c r="D21" s="1">
        <f>Table1[[#This Row],[1201 Report]]-Table1[[#This Row],[MB Returned Report]]</f>
        <v>2</v>
      </c>
      <c r="E21" s="3" t="str">
        <f>IFERROR(IF(ABS(Table1[[#This Row],[Diff]]/Table1[[#This Row],[MB Returned Report]])&lt;$H$2,"Y","N"),"Y")</f>
        <v>Y</v>
      </c>
    </row>
    <row r="22" spans="1:5" x14ac:dyDescent="0.25">
      <c r="A22" s="2" t="str">
        <f>'1201 Report'!A22</f>
        <v>CUMBERLAND</v>
      </c>
      <c r="B22" s="1">
        <f>'1201 Report'!B22</f>
        <v>20654</v>
      </c>
      <c r="C22" s="1">
        <v>20645</v>
      </c>
      <c r="D22" s="1">
        <f>Table1[[#This Row],[1201 Report]]-Table1[[#This Row],[MB Returned Report]]</f>
        <v>9</v>
      </c>
      <c r="E22" s="3" t="str">
        <f>IFERROR(IF(ABS(Table1[[#This Row],[Diff]]/Table1[[#This Row],[MB Returned Report]])&lt;$H$2,"Y","N"),"Y")</f>
        <v>Y</v>
      </c>
    </row>
    <row r="23" spans="1:5" x14ac:dyDescent="0.25">
      <c r="A23" s="2" t="str">
        <f>'1201 Report'!A23</f>
        <v>DAUPHIN</v>
      </c>
      <c r="B23" s="1">
        <f>'1201 Report'!B23</f>
        <v>19836</v>
      </c>
      <c r="C23" s="1">
        <v>18909</v>
      </c>
      <c r="D23" s="1">
        <f>Table1[[#This Row],[1201 Report]]-Table1[[#This Row],[MB Returned Report]]</f>
        <v>927</v>
      </c>
      <c r="E23" s="3" t="str">
        <f>IFERROR(IF(ABS(Table1[[#This Row],[Diff]]/Table1[[#This Row],[MB Returned Report]])&lt;$H$2,"Y","N"),"Y")</f>
        <v>N</v>
      </c>
    </row>
    <row r="24" spans="1:5" x14ac:dyDescent="0.25">
      <c r="A24" s="2" t="str">
        <f>'1201 Report'!A24</f>
        <v>DELAWARE</v>
      </c>
      <c r="B24" s="1">
        <f>'1201 Report'!B24</f>
        <v>44300</v>
      </c>
      <c r="C24" s="1">
        <v>42257</v>
      </c>
      <c r="D24" s="1">
        <f>Table1[[#This Row],[1201 Report]]-Table1[[#This Row],[MB Returned Report]]</f>
        <v>2043</v>
      </c>
      <c r="E24" s="3" t="str">
        <f>IFERROR(IF(ABS(Table1[[#This Row],[Diff]]/Table1[[#This Row],[MB Returned Report]])&lt;$H$2,"Y","N"),"Y")</f>
        <v>N</v>
      </c>
    </row>
    <row r="25" spans="1:5" x14ac:dyDescent="0.25">
      <c r="A25" s="2" t="str">
        <f>'1201 Report'!A25</f>
        <v>ELK</v>
      </c>
      <c r="B25" s="1">
        <f>'1201 Report'!B25</f>
        <v>1704</v>
      </c>
      <c r="C25" s="1">
        <v>1687</v>
      </c>
      <c r="D25" s="1">
        <f>Table1[[#This Row],[1201 Report]]-Table1[[#This Row],[MB Returned Report]]</f>
        <v>17</v>
      </c>
      <c r="E25" s="3" t="str">
        <f>IFERROR(IF(ABS(Table1[[#This Row],[Diff]]/Table1[[#This Row],[MB Returned Report]])&lt;$H$2,"Y","N"),"Y")</f>
        <v>Y</v>
      </c>
    </row>
    <row r="26" spans="1:5" x14ac:dyDescent="0.25">
      <c r="A26" s="2" t="str">
        <f>'1201 Report'!A26</f>
        <v>ERIE</v>
      </c>
      <c r="B26" s="1">
        <f>'1201 Report'!B26</f>
        <v>20922</v>
      </c>
      <c r="C26" s="1">
        <v>20870</v>
      </c>
      <c r="D26" s="1">
        <f>Table1[[#This Row],[1201 Report]]-Table1[[#This Row],[MB Returned Report]]</f>
        <v>52</v>
      </c>
      <c r="E26" s="3" t="str">
        <f>IFERROR(IF(ABS(Table1[[#This Row],[Diff]]/Table1[[#This Row],[MB Returned Report]])&lt;$H$2,"Y","N"),"Y")</f>
        <v>Y</v>
      </c>
    </row>
    <row r="27" spans="1:5" x14ac:dyDescent="0.25">
      <c r="A27" s="2" t="str">
        <f>'1201 Report'!A27</f>
        <v>FAYETTE</v>
      </c>
      <c r="B27" s="1">
        <f>'1201 Report'!B27</f>
        <v>7924</v>
      </c>
      <c r="C27" s="1">
        <v>7906</v>
      </c>
      <c r="D27" s="1">
        <f>Table1[[#This Row],[1201 Report]]-Table1[[#This Row],[MB Returned Report]]</f>
        <v>18</v>
      </c>
      <c r="E27" s="3" t="str">
        <f>IFERROR(IF(ABS(Table1[[#This Row],[Diff]]/Table1[[#This Row],[MB Returned Report]])&lt;$H$2,"Y","N"),"Y")</f>
        <v>Y</v>
      </c>
    </row>
    <row r="28" spans="1:5" x14ac:dyDescent="0.25">
      <c r="A28" s="2" t="str">
        <f>'1201 Report'!A28</f>
        <v>FOREST</v>
      </c>
      <c r="B28" s="1">
        <f>'1201 Report'!B28</f>
        <v>310</v>
      </c>
      <c r="C28" s="1">
        <v>306</v>
      </c>
      <c r="D28" s="1">
        <f>Table1[[#This Row],[1201 Report]]-Table1[[#This Row],[MB Returned Report]]</f>
        <v>4</v>
      </c>
      <c r="E28" s="3" t="str">
        <f>IFERROR(IF(ABS(Table1[[#This Row],[Diff]]/Table1[[#This Row],[MB Returned Report]])&lt;$H$2,"Y","N"),"Y")</f>
        <v>Y</v>
      </c>
    </row>
    <row r="29" spans="1:5" x14ac:dyDescent="0.25">
      <c r="A29" s="2" t="str">
        <f>'1201 Report'!A29</f>
        <v>FRANKLIN</v>
      </c>
      <c r="B29" s="1">
        <f>'1201 Report'!B29</f>
        <v>7777</v>
      </c>
      <c r="C29" s="1">
        <v>7738</v>
      </c>
      <c r="D29" s="1">
        <f>Table1[[#This Row],[1201 Report]]-Table1[[#This Row],[MB Returned Report]]</f>
        <v>39</v>
      </c>
      <c r="E29" s="3" t="str">
        <f>IFERROR(IF(ABS(Table1[[#This Row],[Diff]]/Table1[[#This Row],[MB Returned Report]])&lt;$H$2,"Y","N"),"Y")</f>
        <v>Y</v>
      </c>
    </row>
    <row r="30" spans="1:5" x14ac:dyDescent="0.25">
      <c r="A30" s="2" t="str">
        <f>'1201 Report'!A30</f>
        <v>FULTON</v>
      </c>
      <c r="B30" s="1">
        <f>'1201 Report'!B30</f>
        <v>446</v>
      </c>
      <c r="C30" s="1">
        <v>436</v>
      </c>
      <c r="D30" s="1">
        <f>Table1[[#This Row],[1201 Report]]-Table1[[#This Row],[MB Returned Report]]</f>
        <v>10</v>
      </c>
      <c r="E30" s="3" t="str">
        <f>IFERROR(IF(ABS(Table1[[#This Row],[Diff]]/Table1[[#This Row],[MB Returned Report]])&lt;$H$2,"Y","N"),"Y")</f>
        <v>N</v>
      </c>
    </row>
    <row r="31" spans="1:5" x14ac:dyDescent="0.25">
      <c r="A31" s="2" t="str">
        <f>'1201 Report'!A31</f>
        <v>GREENE</v>
      </c>
      <c r="B31" s="1">
        <f>'1201 Report'!B31</f>
        <v>1790</v>
      </c>
      <c r="C31" s="1">
        <v>1792</v>
      </c>
      <c r="D31" s="1">
        <f>Table1[[#This Row],[1201 Report]]-Table1[[#This Row],[MB Returned Report]]</f>
        <v>-2</v>
      </c>
      <c r="E31" s="3" t="str">
        <f>IFERROR(IF(ABS(Table1[[#This Row],[Diff]]/Table1[[#This Row],[MB Returned Report]])&lt;$H$2,"Y","N"),"Y")</f>
        <v>Y</v>
      </c>
    </row>
    <row r="32" spans="1:5" x14ac:dyDescent="0.25">
      <c r="A32" s="2" t="str">
        <f>'1201 Report'!A32</f>
        <v>HUNTINGDON</v>
      </c>
      <c r="B32" s="1">
        <f>'1201 Report'!B32</f>
        <v>1811</v>
      </c>
      <c r="C32" s="1">
        <v>1811</v>
      </c>
      <c r="D32" s="1">
        <f>Table1[[#This Row],[1201 Report]]-Table1[[#This Row],[MB Returned Report]]</f>
        <v>0</v>
      </c>
      <c r="E32" s="3" t="str">
        <f>IFERROR(IF(ABS(Table1[[#This Row],[Diff]]/Table1[[#This Row],[MB Returned Report]])&lt;$H$2,"Y","N"),"Y")</f>
        <v>Y</v>
      </c>
    </row>
    <row r="33" spans="1:5" x14ac:dyDescent="0.25">
      <c r="A33" s="2" t="str">
        <f>'1201 Report'!A33</f>
        <v>INDIANA</v>
      </c>
      <c r="B33" s="1">
        <f>'1201 Report'!B33</f>
        <v>4574</v>
      </c>
      <c r="C33" s="1">
        <v>4563</v>
      </c>
      <c r="D33" s="1">
        <f>Table1[[#This Row],[1201 Report]]-Table1[[#This Row],[MB Returned Report]]</f>
        <v>11</v>
      </c>
      <c r="E33" s="3" t="str">
        <f>IFERROR(IF(ABS(Table1[[#This Row],[Diff]]/Table1[[#This Row],[MB Returned Report]])&lt;$H$2,"Y","N"),"Y")</f>
        <v>Y</v>
      </c>
    </row>
    <row r="34" spans="1:5" x14ac:dyDescent="0.25">
      <c r="A34" s="2" t="str">
        <f>'1201 Report'!A34</f>
        <v>JEFFERSON</v>
      </c>
      <c r="B34" s="1">
        <f>'1201 Report'!B34</f>
        <v>1779</v>
      </c>
      <c r="C34" s="1">
        <v>1768</v>
      </c>
      <c r="D34" s="1">
        <f>Table1[[#This Row],[1201 Report]]-Table1[[#This Row],[MB Returned Report]]</f>
        <v>11</v>
      </c>
      <c r="E34" s="3" t="str">
        <f>IFERROR(IF(ABS(Table1[[#This Row],[Diff]]/Table1[[#This Row],[MB Returned Report]])&lt;$H$2,"Y","N"),"Y")</f>
        <v>Y</v>
      </c>
    </row>
    <row r="35" spans="1:5" x14ac:dyDescent="0.25">
      <c r="A35" s="2" t="str">
        <f>'1201 Report'!A35</f>
        <v>JUNIATA</v>
      </c>
      <c r="B35" s="1">
        <f>'1201 Report'!B35</f>
        <v>929</v>
      </c>
      <c r="C35" s="1">
        <v>921</v>
      </c>
      <c r="D35" s="1">
        <f>Table1[[#This Row],[1201 Report]]-Table1[[#This Row],[MB Returned Report]]</f>
        <v>8</v>
      </c>
      <c r="E35" s="3" t="str">
        <f>IFERROR(IF(ABS(Table1[[#This Row],[Diff]]/Table1[[#This Row],[MB Returned Report]])&lt;$H$2,"Y","N"),"Y")</f>
        <v>Y</v>
      </c>
    </row>
    <row r="36" spans="1:5" x14ac:dyDescent="0.25">
      <c r="A36" s="2" t="str">
        <f>'1201 Report'!A36</f>
        <v>LACKAWANNA</v>
      </c>
      <c r="B36" s="1">
        <f>'1201 Report'!B36</f>
        <v>16383</v>
      </c>
      <c r="C36" s="1">
        <v>16271</v>
      </c>
      <c r="D36" s="1">
        <f>Table1[[#This Row],[1201 Report]]-Table1[[#This Row],[MB Returned Report]]</f>
        <v>112</v>
      </c>
      <c r="E36" s="3" t="str">
        <f>IFERROR(IF(ABS(Table1[[#This Row],[Diff]]/Table1[[#This Row],[MB Returned Report]])&lt;$H$2,"Y","N"),"Y")</f>
        <v>Y</v>
      </c>
    </row>
    <row r="37" spans="1:5" x14ac:dyDescent="0.25">
      <c r="A37" s="2" t="str">
        <f>'1201 Report'!A37</f>
        <v>LANCASTER</v>
      </c>
      <c r="B37" s="1">
        <f>'1201 Report'!B37</f>
        <v>31026</v>
      </c>
      <c r="C37" s="1">
        <v>30830</v>
      </c>
      <c r="D37" s="1">
        <f>Table1[[#This Row],[1201 Report]]-Table1[[#This Row],[MB Returned Report]]</f>
        <v>196</v>
      </c>
      <c r="E37" s="3" t="str">
        <f>IFERROR(IF(ABS(Table1[[#This Row],[Diff]]/Table1[[#This Row],[MB Returned Report]])&lt;$H$2,"Y","N"),"Y")</f>
        <v>Y</v>
      </c>
    </row>
    <row r="38" spans="1:5" x14ac:dyDescent="0.25">
      <c r="A38" s="2" t="str">
        <f>'1201 Report'!A38</f>
        <v>LAWRENCE</v>
      </c>
      <c r="B38" s="1">
        <f>'1201 Report'!B38</f>
        <v>5646</v>
      </c>
      <c r="C38" s="1">
        <v>5640</v>
      </c>
      <c r="D38" s="1">
        <f>Table1[[#This Row],[1201 Report]]-Table1[[#This Row],[MB Returned Report]]</f>
        <v>6</v>
      </c>
      <c r="E38" s="3" t="str">
        <f>IFERROR(IF(ABS(Table1[[#This Row],[Diff]]/Table1[[#This Row],[MB Returned Report]])&lt;$H$2,"Y","N"),"Y")</f>
        <v>Y</v>
      </c>
    </row>
    <row r="39" spans="1:5" x14ac:dyDescent="0.25">
      <c r="A39" s="2" t="str">
        <f>'1201 Report'!A39</f>
        <v>LEBANON</v>
      </c>
      <c r="B39" s="1">
        <f>'1201 Report'!B39</f>
        <v>8661</v>
      </c>
      <c r="C39" s="1">
        <v>8421</v>
      </c>
      <c r="D39" s="1">
        <f>Table1[[#This Row],[1201 Report]]-Table1[[#This Row],[MB Returned Report]]</f>
        <v>240</v>
      </c>
      <c r="E39" s="3" t="str">
        <f>IFERROR(IF(ABS(Table1[[#This Row],[Diff]]/Table1[[#This Row],[MB Returned Report]])&lt;$H$2,"Y","N"),"Y")</f>
        <v>N</v>
      </c>
    </row>
    <row r="40" spans="1:5" x14ac:dyDescent="0.25">
      <c r="A40" s="2" t="str">
        <f>'1201 Report'!A40</f>
        <v>LEHIGH</v>
      </c>
      <c r="B40" s="1">
        <f>'1201 Report'!B40</f>
        <v>29017</v>
      </c>
      <c r="C40" s="1">
        <v>28121</v>
      </c>
      <c r="D40" s="1">
        <f>Table1[[#This Row],[1201 Report]]-Table1[[#This Row],[MB Returned Report]]</f>
        <v>896</v>
      </c>
      <c r="E40" s="3" t="str">
        <f>IFERROR(IF(ABS(Table1[[#This Row],[Diff]]/Table1[[#This Row],[MB Returned Report]])&lt;$H$2,"Y","N"),"Y")</f>
        <v>N</v>
      </c>
    </row>
    <row r="41" spans="1:5" x14ac:dyDescent="0.25">
      <c r="A41" s="2" t="str">
        <f>'1201 Report'!A41</f>
        <v>LUZERNE</v>
      </c>
      <c r="B41" s="1">
        <f>'1201 Report'!B41</f>
        <v>23117</v>
      </c>
      <c r="C41" s="1">
        <v>20682</v>
      </c>
      <c r="D41" s="1">
        <f>Table1[[#This Row],[1201 Report]]-Table1[[#This Row],[MB Returned Report]]</f>
        <v>2435</v>
      </c>
      <c r="E41" s="3" t="str">
        <f>IFERROR(IF(ABS(Table1[[#This Row],[Diff]]/Table1[[#This Row],[MB Returned Report]])&lt;$H$2,"Y","N"),"Y")</f>
        <v>N</v>
      </c>
    </row>
    <row r="42" spans="1:5" x14ac:dyDescent="0.25">
      <c r="A42" s="2" t="str">
        <f>'1201 Report'!A42</f>
        <v>LYCOMING</v>
      </c>
      <c r="B42" s="1">
        <f>'1201 Report'!B42</f>
        <v>4888</v>
      </c>
      <c r="C42" s="1">
        <v>4813</v>
      </c>
      <c r="D42" s="1">
        <f>Table1[[#This Row],[1201 Report]]-Table1[[#This Row],[MB Returned Report]]</f>
        <v>75</v>
      </c>
      <c r="E42" s="3" t="str">
        <f>IFERROR(IF(ABS(Table1[[#This Row],[Diff]]/Table1[[#This Row],[MB Returned Report]])&lt;$H$2,"Y","N"),"Y")</f>
        <v>Y</v>
      </c>
    </row>
    <row r="43" spans="1:5" x14ac:dyDescent="0.25">
      <c r="A43" s="2" t="str">
        <f>'1201 Report'!A43</f>
        <v>McKEAN</v>
      </c>
      <c r="B43" s="1">
        <f>'1201 Report'!B43</f>
        <v>1477</v>
      </c>
      <c r="C43" s="1">
        <v>1464</v>
      </c>
      <c r="D43" s="1">
        <f>Table1[[#This Row],[1201 Report]]-Table1[[#This Row],[MB Returned Report]]</f>
        <v>13</v>
      </c>
      <c r="E43" s="3" t="str">
        <f>IFERROR(IF(ABS(Table1[[#This Row],[Diff]]/Table1[[#This Row],[MB Returned Report]])&lt;$H$2,"Y","N"),"Y")</f>
        <v>Y</v>
      </c>
    </row>
    <row r="44" spans="1:5" x14ac:dyDescent="0.25">
      <c r="A44" s="2" t="str">
        <f>'1201 Report'!A44</f>
        <v>MERCER</v>
      </c>
      <c r="B44" s="1">
        <f>'1201 Report'!B44</f>
        <v>5882</v>
      </c>
      <c r="C44" s="1">
        <v>5868</v>
      </c>
      <c r="D44" s="1">
        <f>Table1[[#This Row],[1201 Report]]-Table1[[#This Row],[MB Returned Report]]</f>
        <v>14</v>
      </c>
      <c r="E44" s="3" t="str">
        <f>IFERROR(IF(ABS(Table1[[#This Row],[Diff]]/Table1[[#This Row],[MB Returned Report]])&lt;$H$2,"Y","N"),"Y")</f>
        <v>Y</v>
      </c>
    </row>
    <row r="45" spans="1:5" x14ac:dyDescent="0.25">
      <c r="A45" s="2" t="str">
        <f>'1201 Report'!A45</f>
        <v>MIFFLIN</v>
      </c>
      <c r="B45" s="1">
        <f>'1201 Report'!B45</f>
        <v>2120</v>
      </c>
      <c r="C45" s="1">
        <v>2102</v>
      </c>
      <c r="D45" s="1">
        <f>Table1[[#This Row],[1201 Report]]-Table1[[#This Row],[MB Returned Report]]</f>
        <v>18</v>
      </c>
      <c r="E45" s="3" t="str">
        <f>IFERROR(IF(ABS(Table1[[#This Row],[Diff]]/Table1[[#This Row],[MB Returned Report]])&lt;$H$2,"Y","N"),"Y")</f>
        <v>Y</v>
      </c>
    </row>
    <row r="46" spans="1:5" x14ac:dyDescent="0.25">
      <c r="A46" s="2" t="str">
        <f>'1201 Report'!A46</f>
        <v>MONROE</v>
      </c>
      <c r="B46" s="1">
        <f>'1201 Report'!B46</f>
        <v>13240</v>
      </c>
      <c r="C46" s="1">
        <v>12782</v>
      </c>
      <c r="D46" s="1">
        <f>Table1[[#This Row],[1201 Report]]-Table1[[#This Row],[MB Returned Report]]</f>
        <v>458</v>
      </c>
      <c r="E46" s="3" t="str">
        <f>IFERROR(IF(ABS(Table1[[#This Row],[Diff]]/Table1[[#This Row],[MB Returned Report]])&lt;$H$2,"Y","N"),"Y")</f>
        <v>N</v>
      </c>
    </row>
    <row r="47" spans="1:5" x14ac:dyDescent="0.25">
      <c r="A47" s="2" t="str">
        <f>'1201 Report'!A47</f>
        <v>MONTGOMERY</v>
      </c>
      <c r="B47" s="1">
        <f>'1201 Report'!B47</f>
        <v>90757</v>
      </c>
      <c r="C47" s="1">
        <v>83349</v>
      </c>
      <c r="D47" s="1">
        <f>Table1[[#This Row],[1201 Report]]-Table1[[#This Row],[MB Returned Report]]</f>
        <v>7408</v>
      </c>
      <c r="E47" s="3" t="str">
        <f>IFERROR(IF(ABS(Table1[[#This Row],[Diff]]/Table1[[#This Row],[MB Returned Report]])&lt;$H$2,"Y","N"),"Y")</f>
        <v>N</v>
      </c>
    </row>
    <row r="48" spans="1:5" x14ac:dyDescent="0.25">
      <c r="A48" s="2" t="str">
        <f>'1201 Report'!A48</f>
        <v>MONTOUR</v>
      </c>
      <c r="B48" s="1">
        <f>'1201 Report'!B48</f>
        <v>0</v>
      </c>
      <c r="C48" s="1">
        <v>1130</v>
      </c>
      <c r="D48" s="1">
        <f>Table1[[#This Row],[1201 Report]]-Table1[[#This Row],[MB Returned Report]]</f>
        <v>-1130</v>
      </c>
      <c r="E48" s="3" t="str">
        <f>IFERROR(IF(ABS(Table1[[#This Row],[Diff]]/Table1[[#This Row],[MB Returned Report]])&lt;$H$2,"Y","N"),"Y")</f>
        <v>N</v>
      </c>
    </row>
    <row r="49" spans="1:5" x14ac:dyDescent="0.25">
      <c r="A49" s="2" t="str">
        <f>'1201 Report'!A49</f>
        <v>NORTHAMPTON</v>
      </c>
      <c r="B49" s="1">
        <f>'1201 Report'!B49</f>
        <v>28587</v>
      </c>
      <c r="C49" s="1">
        <v>29017</v>
      </c>
      <c r="D49" s="1">
        <f>Table1[[#This Row],[1201 Report]]-Table1[[#This Row],[MB Returned Report]]</f>
        <v>-430</v>
      </c>
      <c r="E49" s="3" t="str">
        <f>IFERROR(IF(ABS(Table1[[#This Row],[Diff]]/Table1[[#This Row],[MB Returned Report]])&lt;$H$2,"Y","N"),"Y")</f>
        <v>Y</v>
      </c>
    </row>
    <row r="50" spans="1:5" x14ac:dyDescent="0.25">
      <c r="A50" s="2" t="str">
        <f>'1201 Report'!A50</f>
        <v>NORTHUMBERLAND</v>
      </c>
      <c r="B50" s="1">
        <f>'1201 Report'!B50</f>
        <v>3772</v>
      </c>
      <c r="C50" s="1">
        <v>3756</v>
      </c>
      <c r="D50" s="1">
        <f>Table1[[#This Row],[1201 Report]]-Table1[[#This Row],[MB Returned Report]]</f>
        <v>16</v>
      </c>
      <c r="E50" s="3" t="str">
        <f>IFERROR(IF(ABS(Table1[[#This Row],[Diff]]/Table1[[#This Row],[MB Returned Report]])&lt;$H$2,"Y","N"),"Y")</f>
        <v>Y</v>
      </c>
    </row>
    <row r="51" spans="1:5" x14ac:dyDescent="0.25">
      <c r="A51" s="2" t="str">
        <f>'1201 Report'!A51</f>
        <v>PERRY</v>
      </c>
      <c r="B51" s="1">
        <f>'1201 Report'!B51</f>
        <v>2204</v>
      </c>
      <c r="C51" s="1">
        <v>2192</v>
      </c>
      <c r="D51" s="1">
        <f>Table1[[#This Row],[1201 Report]]-Table1[[#This Row],[MB Returned Report]]</f>
        <v>12</v>
      </c>
      <c r="E51" s="3" t="str">
        <f>IFERROR(IF(ABS(Table1[[#This Row],[Diff]]/Table1[[#This Row],[MB Returned Report]])&lt;$H$2,"Y","N"),"Y")</f>
        <v>Y</v>
      </c>
    </row>
    <row r="52" spans="1:5" x14ac:dyDescent="0.25">
      <c r="A52" s="2" t="str">
        <f>'1201 Report'!A52</f>
        <v>PHILADELPHIA</v>
      </c>
      <c r="B52" s="1">
        <f>'1201 Report'!B52</f>
        <v>88375</v>
      </c>
      <c r="C52" s="1">
        <v>81668</v>
      </c>
      <c r="D52" s="1">
        <f>Table1[[#This Row],[1201 Report]]-Table1[[#This Row],[MB Returned Report]]</f>
        <v>6707</v>
      </c>
      <c r="E52" s="3" t="str">
        <f>IFERROR(IF(ABS(Table1[[#This Row],[Diff]]/Table1[[#This Row],[MB Returned Report]])&lt;$H$2,"Y","N"),"Y")</f>
        <v>N</v>
      </c>
    </row>
    <row r="53" spans="1:5" x14ac:dyDescent="0.25">
      <c r="A53" s="2" t="str">
        <f>'1201 Report'!A53</f>
        <v>PIKE</v>
      </c>
      <c r="B53" s="1">
        <f>'1201 Report'!B53</f>
        <v>5755</v>
      </c>
      <c r="C53" s="1">
        <v>5721</v>
      </c>
      <c r="D53" s="1">
        <f>Table1[[#This Row],[1201 Report]]-Table1[[#This Row],[MB Returned Report]]</f>
        <v>34</v>
      </c>
      <c r="E53" s="3" t="str">
        <f>IFERROR(IF(ABS(Table1[[#This Row],[Diff]]/Table1[[#This Row],[MB Returned Report]])&lt;$H$2,"Y","N"),"Y")</f>
        <v>Y</v>
      </c>
    </row>
    <row r="54" spans="1:5" x14ac:dyDescent="0.25">
      <c r="A54" s="2" t="str">
        <f>'1201 Report'!A54</f>
        <v>POTTER</v>
      </c>
      <c r="B54" s="1">
        <f>'1201 Report'!B54</f>
        <v>717</v>
      </c>
      <c r="C54" s="1">
        <v>717</v>
      </c>
      <c r="D54" s="1">
        <f>Table1[[#This Row],[1201 Report]]-Table1[[#This Row],[MB Returned Report]]</f>
        <v>0</v>
      </c>
      <c r="E54" s="3" t="str">
        <f>IFERROR(IF(ABS(Table1[[#This Row],[Diff]]/Table1[[#This Row],[MB Returned Report]])&lt;$H$2,"Y","N"),"Y")</f>
        <v>Y</v>
      </c>
    </row>
    <row r="55" spans="1:5" x14ac:dyDescent="0.25">
      <c r="A55" s="2" t="str">
        <f>'1201 Report'!A55</f>
        <v>SCHUYLKILL</v>
      </c>
      <c r="B55" s="1">
        <f>'1201 Report'!B55</f>
        <v>6939</v>
      </c>
      <c r="C55" s="1">
        <v>6904</v>
      </c>
      <c r="D55" s="1">
        <f>Table1[[#This Row],[1201 Report]]-Table1[[#This Row],[MB Returned Report]]</f>
        <v>35</v>
      </c>
      <c r="E55" s="3" t="str">
        <f>IFERROR(IF(ABS(Table1[[#This Row],[Diff]]/Table1[[#This Row],[MB Returned Report]])&lt;$H$2,"Y","N"),"Y")</f>
        <v>Y</v>
      </c>
    </row>
    <row r="56" spans="1:5" x14ac:dyDescent="0.25">
      <c r="A56" s="2" t="str">
        <f>'1201 Report'!A56</f>
        <v>SNYDER</v>
      </c>
      <c r="B56" s="1">
        <f>'1201 Report'!B56</f>
        <v>1805</v>
      </c>
      <c r="C56" s="1">
        <v>1779</v>
      </c>
      <c r="D56" s="1">
        <f>Table1[[#This Row],[1201 Report]]-Table1[[#This Row],[MB Returned Report]]</f>
        <v>26</v>
      </c>
      <c r="E56" s="3" t="str">
        <f>IFERROR(IF(ABS(Table1[[#This Row],[Diff]]/Table1[[#This Row],[MB Returned Report]])&lt;$H$2,"Y","N"),"Y")</f>
        <v>Y</v>
      </c>
    </row>
    <row r="57" spans="1:5" x14ac:dyDescent="0.25">
      <c r="A57" s="2" t="str">
        <f>'1201 Report'!A57</f>
        <v>SOMERSET</v>
      </c>
      <c r="B57" s="1">
        <f>'1201 Report'!B57</f>
        <v>3239</v>
      </c>
      <c r="C57" s="1">
        <v>3235</v>
      </c>
      <c r="D57" s="1">
        <f>Table1[[#This Row],[1201 Report]]-Table1[[#This Row],[MB Returned Report]]</f>
        <v>4</v>
      </c>
      <c r="E57" s="3" t="str">
        <f>IFERROR(IF(ABS(Table1[[#This Row],[Diff]]/Table1[[#This Row],[MB Returned Report]])&lt;$H$2,"Y","N"),"Y")</f>
        <v>Y</v>
      </c>
    </row>
    <row r="58" spans="1:5" x14ac:dyDescent="0.25">
      <c r="A58" s="2" t="str">
        <f>'1201 Report'!A58</f>
        <v>SULLIVAN</v>
      </c>
      <c r="B58" s="1">
        <f>'1201 Report'!B58</f>
        <v>356</v>
      </c>
      <c r="C58" s="1">
        <v>356</v>
      </c>
      <c r="D58" s="1">
        <f>Table1[[#This Row],[1201 Report]]-Table1[[#This Row],[MB Returned Report]]</f>
        <v>0</v>
      </c>
      <c r="E58" s="3" t="str">
        <f>IFERROR(IF(ABS(Table1[[#This Row],[Diff]]/Table1[[#This Row],[MB Returned Report]])&lt;$H$2,"Y","N"),"Y")</f>
        <v>Y</v>
      </c>
    </row>
    <row r="59" spans="1:5" x14ac:dyDescent="0.25">
      <c r="A59" s="2" t="str">
        <f>'1201 Report'!A59</f>
        <v>SUSQUEHANNA</v>
      </c>
      <c r="B59" s="1">
        <f>'1201 Report'!B59</f>
        <v>2193</v>
      </c>
      <c r="C59" s="1">
        <v>2176</v>
      </c>
      <c r="D59" s="1">
        <f>Table1[[#This Row],[1201 Report]]-Table1[[#This Row],[MB Returned Report]]</f>
        <v>17</v>
      </c>
      <c r="E59" s="3" t="str">
        <f>IFERROR(IF(ABS(Table1[[#This Row],[Diff]]/Table1[[#This Row],[MB Returned Report]])&lt;$H$2,"Y","N"),"Y")</f>
        <v>Y</v>
      </c>
    </row>
    <row r="60" spans="1:5" x14ac:dyDescent="0.25">
      <c r="A60" s="2" t="str">
        <f>'1201 Report'!A60</f>
        <v>TIOGA</v>
      </c>
      <c r="B60" s="1">
        <f>'1201 Report'!B60</f>
        <v>1804</v>
      </c>
      <c r="C60" s="1">
        <v>1797</v>
      </c>
      <c r="D60" s="1">
        <f>Table1[[#This Row],[1201 Report]]-Table1[[#This Row],[MB Returned Report]]</f>
        <v>7</v>
      </c>
      <c r="E60" s="3" t="str">
        <f>IFERROR(IF(ABS(Table1[[#This Row],[Diff]]/Table1[[#This Row],[MB Returned Report]])&lt;$H$2,"Y","N"),"Y")</f>
        <v>Y</v>
      </c>
    </row>
    <row r="61" spans="1:5" x14ac:dyDescent="0.25">
      <c r="A61" s="2" t="str">
        <f>'1201 Report'!A61</f>
        <v>UNION</v>
      </c>
      <c r="B61" s="1">
        <f>'1201 Report'!B61</f>
        <v>2333</v>
      </c>
      <c r="C61" s="1">
        <v>2189</v>
      </c>
      <c r="D61" s="1">
        <f>Table1[[#This Row],[1201 Report]]-Table1[[#This Row],[MB Returned Report]]</f>
        <v>144</v>
      </c>
      <c r="E61" s="3" t="str">
        <f>IFERROR(IF(ABS(Table1[[#This Row],[Diff]]/Table1[[#This Row],[MB Returned Report]])&lt;$H$2,"Y","N"),"Y")</f>
        <v>N</v>
      </c>
    </row>
    <row r="62" spans="1:5" x14ac:dyDescent="0.25">
      <c r="A62" s="2" t="str">
        <f>'1201 Report'!A62</f>
        <v>VENANGO</v>
      </c>
      <c r="B62" s="1">
        <f>'1201 Report'!B62</f>
        <v>2833</v>
      </c>
      <c r="C62" s="1">
        <v>2790</v>
      </c>
      <c r="D62" s="1">
        <f>Table1[[#This Row],[1201 Report]]-Table1[[#This Row],[MB Returned Report]]</f>
        <v>43</v>
      </c>
      <c r="E62" s="3" t="str">
        <f>IFERROR(IF(ABS(Table1[[#This Row],[Diff]]/Table1[[#This Row],[MB Returned Report]])&lt;$H$2,"Y","N"),"Y")</f>
        <v>Y</v>
      </c>
    </row>
    <row r="63" spans="1:5" x14ac:dyDescent="0.25">
      <c r="A63" s="2" t="str">
        <f>'1201 Report'!A63</f>
        <v>WARREN</v>
      </c>
      <c r="B63" s="1">
        <f>'1201 Report'!B63</f>
        <v>2015</v>
      </c>
      <c r="C63" s="1">
        <v>2043</v>
      </c>
      <c r="D63" s="1">
        <f>Table1[[#This Row],[1201 Report]]-Table1[[#This Row],[MB Returned Report]]</f>
        <v>-28</v>
      </c>
      <c r="E63" s="3" t="str">
        <f>IFERROR(IF(ABS(Table1[[#This Row],[Diff]]/Table1[[#This Row],[MB Returned Report]])&lt;$H$2,"Y","N"),"Y")</f>
        <v>Y</v>
      </c>
    </row>
    <row r="64" spans="1:5" x14ac:dyDescent="0.25">
      <c r="A64" s="2" t="str">
        <f>'1201 Report'!A64</f>
        <v>WASHINGTON</v>
      </c>
      <c r="B64" s="1">
        <f>'1201 Report'!B64</f>
        <v>14274</v>
      </c>
      <c r="C64" s="1">
        <v>14212</v>
      </c>
      <c r="D64" s="1">
        <f>Table1[[#This Row],[1201 Report]]-Table1[[#This Row],[MB Returned Report]]</f>
        <v>62</v>
      </c>
      <c r="E64" s="3" t="str">
        <f>IFERROR(IF(ABS(Table1[[#This Row],[Diff]]/Table1[[#This Row],[MB Returned Report]])&lt;$H$2,"Y","N"),"Y")</f>
        <v>Y</v>
      </c>
    </row>
    <row r="65" spans="1:5" x14ac:dyDescent="0.25">
      <c r="A65" s="2" t="str">
        <f>'1201 Report'!A65</f>
        <v>WAYNE</v>
      </c>
      <c r="B65" s="1">
        <f>'1201 Report'!B65</f>
        <v>3814</v>
      </c>
      <c r="C65" s="1">
        <v>3787</v>
      </c>
      <c r="D65" s="1">
        <f>Table1[[#This Row],[1201 Report]]-Table1[[#This Row],[MB Returned Report]]</f>
        <v>27</v>
      </c>
      <c r="E65" s="3" t="str">
        <f>IFERROR(IF(ABS(Table1[[#This Row],[Diff]]/Table1[[#This Row],[MB Returned Report]])&lt;$H$2,"Y","N"),"Y")</f>
        <v>Y</v>
      </c>
    </row>
    <row r="66" spans="1:5" x14ac:dyDescent="0.25">
      <c r="A66" s="2" t="str">
        <f>'1201 Report'!A66</f>
        <v>WESTMORELAND</v>
      </c>
      <c r="B66" s="1">
        <f>'1201 Report'!B66</f>
        <v>27894</v>
      </c>
      <c r="C66" s="1">
        <v>27532</v>
      </c>
      <c r="D66" s="1">
        <f>Table1[[#This Row],[1201 Report]]-Table1[[#This Row],[MB Returned Report]]</f>
        <v>362</v>
      </c>
      <c r="E66" s="3" t="str">
        <f>IFERROR(IF(ABS(Table1[[#This Row],[Diff]]/Table1[[#This Row],[MB Returned Report]])&lt;$H$2,"Y","N"),"Y")</f>
        <v>Y</v>
      </c>
    </row>
    <row r="67" spans="1:5" x14ac:dyDescent="0.25">
      <c r="A67" s="2" t="str">
        <f>'1201 Report'!A67</f>
        <v>WYOMING</v>
      </c>
      <c r="B67" s="1">
        <f>'1201 Report'!B67</f>
        <v>1544</v>
      </c>
      <c r="C67" s="1">
        <v>1540</v>
      </c>
      <c r="D67" s="1">
        <f>Table1[[#This Row],[1201 Report]]-Table1[[#This Row],[MB Returned Report]]</f>
        <v>4</v>
      </c>
      <c r="E67" s="3" t="str">
        <f>IFERROR(IF(ABS(Table1[[#This Row],[Diff]]/Table1[[#This Row],[MB Returned Report]])&lt;$H$2,"Y","N"),"Y")</f>
        <v>Y</v>
      </c>
    </row>
    <row r="68" spans="1:5" x14ac:dyDescent="0.25">
      <c r="A68" s="2" t="str">
        <f>'1201 Report'!A68</f>
        <v>YORK</v>
      </c>
      <c r="B68" s="1">
        <f>'1201 Report'!B68</f>
        <v>27489</v>
      </c>
      <c r="C68" s="1">
        <v>23727</v>
      </c>
      <c r="D68" s="1">
        <f>Table1[[#This Row],[1201 Report]]-Table1[[#This Row],[MB Returned Report]]</f>
        <v>3762</v>
      </c>
      <c r="E68" s="3" t="str">
        <f>IFERROR(IF(ABS(Table1[[#This Row],[Diff]]/Table1[[#This Row],[MB Returned Report]])&lt;$H$2,"Y","N"),"Y")</f>
        <v>N</v>
      </c>
    </row>
  </sheetData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15edd9-3605-4e02-977b-9b3f182b9b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5D87B87EA7CA4799BBC8AEB5C9BEE8" ma:contentTypeVersion="14" ma:contentTypeDescription="Create a new document." ma:contentTypeScope="" ma:versionID="6e9982ebbdb6c8027bd24eecadf60c55">
  <xsd:schema xmlns:xsd="http://www.w3.org/2001/XMLSchema" xmlns:xs="http://www.w3.org/2001/XMLSchema" xmlns:p="http://schemas.microsoft.com/office/2006/metadata/properties" xmlns:ns3="2f15edd9-3605-4e02-977b-9b3f182b9b42" xmlns:ns4="9a3c53b6-1aec-43fe-98a0-46053fd9fa1f" targetNamespace="http://schemas.microsoft.com/office/2006/metadata/properties" ma:root="true" ma:fieldsID="d26d4d24afc81d1675c58dad3e0d15e3" ns3:_="" ns4:_="">
    <xsd:import namespace="2f15edd9-3605-4e02-977b-9b3f182b9b42"/>
    <xsd:import namespace="9a3c53b6-1aec-43fe-98a0-46053fd9fa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5edd9-3605-4e02-977b-9b3f182b9b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c53b6-1aec-43fe-98a0-46053fd9fa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2F02FB-7AFC-4B8B-8037-D230A4ADA9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AD80D2-56F0-4D00-AE2C-723F82B26901}">
  <ds:schemaRefs>
    <ds:schemaRef ds:uri="http://schemas.openxmlformats.org/package/2006/metadata/core-properties"/>
    <ds:schemaRef ds:uri="http://schemas.microsoft.com/office/2006/documentManagement/types"/>
    <ds:schemaRef ds:uri="2f15edd9-3605-4e02-977b-9b3f182b9b42"/>
    <ds:schemaRef ds:uri="9a3c53b6-1aec-43fe-98a0-46053fd9fa1f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13CA0AC-F512-4278-A32A-58A2809C05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15edd9-3605-4e02-977b-9b3f182b9b42"/>
    <ds:schemaRef ds:uri="9a3c53b6-1aec-43fe-98a0-46053fd9f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1201 Report</vt:lpstr>
      <vt:lpstr>Compare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TenHuisen, Kerry</dc:creator>
  <cp:lastModifiedBy>TenHuisen, Kerry</cp:lastModifiedBy>
  <dcterms:created xsi:type="dcterms:W3CDTF">2023-11-08T20:02:08Z</dcterms:created>
  <dcterms:modified xsi:type="dcterms:W3CDTF">2025-11-05T06:30:09Z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0x010100205D87B87EA7CA4799BBC8AEB5C9BEE8</vt:lpwstr>
  </property>
</Properties>
</file>