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https://www.dgs.pa.gov/Documents/Vehicle Forms/BVM Forms/"/>
    </mc:Choice>
  </mc:AlternateContent>
  <xr:revisionPtr revIDLastSave="0" documentId="8_{47F72C0F-E47E-47FE-B2B4-9BEAF6FDAA6E}" xr6:coauthVersionLast="36" xr6:coauthVersionMax="36" xr10:uidLastSave="{00000000-0000-0000-0000-000000000000}"/>
  <bookViews>
    <workbookView xWindow="8130" yWindow="2265" windowWidth="21600" windowHeight="11385" activeTab="1" xr2:uid="{00000000-000D-0000-FFFF-FFFF00000000}"/>
  </bookViews>
  <sheets>
    <sheet name="General Information" sheetId="2" r:id="rId1"/>
    <sheet name="Ground Travel Worksheet" sheetId="1" r:id="rId2"/>
    <sheet name="Weekly &amp; Monthly Rental Rates" sheetId="4" r:id="rId3"/>
  </sheets>
  <definedNames>
    <definedName name="_xlnm.Print_Area" localSheetId="1">'Ground Travel Worksheet'!$B$1:$F$39</definedName>
    <definedName name="Z_5950FE84_5AC3_4AE1_A5ED_E07A10D0D922_.wvu.PrintArea" localSheetId="1" hidden="1">'Ground Travel Worksheet'!$C$2:$F$39</definedName>
  </definedNames>
  <calcPr calcId="191029"/>
  <customWorkbookViews>
    <customWorkbookView name="Final View" guid="{5950FE84-5AC3-4AE1-A5ED-E07A10D0D922}" includeHiddenRowCol="0" maximized="1" xWindow="1" yWindow="1" windowWidth="1020" windowHeight="54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 i="4" l="1"/>
  <c r="H33" i="4" s="1"/>
  <c r="H34" i="4" s="1"/>
  <c r="H35" i="4" s="1"/>
  <c r="D32" i="4"/>
  <c r="D33" i="4" s="1"/>
  <c r="D34" i="4" s="1"/>
  <c r="D35" i="4" s="1"/>
  <c r="H24" i="4"/>
  <c r="H25" i="4" s="1"/>
  <c r="H26" i="4" s="1"/>
  <c r="H27" i="4" s="1"/>
  <c r="D24" i="4"/>
  <c r="D25" i="4" s="1"/>
  <c r="D26" i="4" s="1"/>
  <c r="D27" i="4" s="1"/>
  <c r="H16" i="4"/>
  <c r="H17" i="4" s="1"/>
  <c r="H18" i="4" s="1"/>
  <c r="H19" i="4" s="1"/>
  <c r="D16" i="4"/>
  <c r="D17" i="4" s="1"/>
  <c r="D18" i="4" s="1"/>
  <c r="D19" i="4" s="1"/>
  <c r="H8" i="4"/>
  <c r="H9" i="4" s="1"/>
  <c r="H10" i="4" s="1"/>
  <c r="H11" i="4" s="1"/>
  <c r="D8" i="4"/>
  <c r="D9" i="4" s="1"/>
  <c r="D10" i="4" s="1"/>
  <c r="D11" i="4" s="1"/>
  <c r="E20" i="1" l="1"/>
  <c r="N12" i="1"/>
  <c r="N14" i="1" l="1"/>
  <c r="N13" i="1"/>
  <c r="L12" i="1" l="1"/>
  <c r="L13" i="1"/>
  <c r="L14" i="1"/>
  <c r="E17" i="1" l="1"/>
  <c r="F17" i="1" s="1"/>
  <c r="D18" i="1"/>
  <c r="D16" i="1"/>
  <c r="E18" i="1"/>
  <c r="F18" i="1" s="1"/>
  <c r="E16" i="1"/>
  <c r="F16" i="1" s="1"/>
  <c r="D17" i="1"/>
</calcChain>
</file>

<file path=xl/sharedStrings.xml><?xml version="1.0" encoding="utf-8"?>
<sst xmlns="http://schemas.openxmlformats.org/spreadsheetml/2006/main" count="123" uniqueCount="77">
  <si>
    <t xml:space="preserve"> </t>
  </si>
  <si>
    <t xml:space="preserve">Enterprise Rent-A-Car </t>
  </si>
  <si>
    <t>MPG</t>
  </si>
  <si>
    <t>Mileage Reimbursement</t>
  </si>
  <si>
    <t>Fleet Daily Cost</t>
  </si>
  <si>
    <t>Best Value</t>
  </si>
  <si>
    <t>Total Cost</t>
  </si>
  <si>
    <t>Travel Option</t>
  </si>
  <si>
    <t>ERAC Rate</t>
  </si>
  <si>
    <t>Enter Trip Information</t>
  </si>
  <si>
    <t xml:space="preserve">Total Round Trip Miles </t>
  </si>
  <si>
    <t xml:space="preserve">Current Fuel Price </t>
  </si>
  <si>
    <t>Select Lowest Cost Option Below</t>
  </si>
  <si>
    <t xml:space="preserve">Step 1:  </t>
  </si>
  <si>
    <t xml:space="preserve">Step 2:  </t>
  </si>
  <si>
    <t xml:space="preserve">Step 3:  </t>
  </si>
  <si>
    <t>3rd Option:</t>
  </si>
  <si>
    <t>Employee No.:</t>
  </si>
  <si>
    <t>Agency:</t>
  </si>
  <si>
    <t>Cost/Mile</t>
  </si>
  <si>
    <t>Beginning Location:</t>
  </si>
  <si>
    <t>Ending Destination:</t>
  </si>
  <si>
    <t>Date:</t>
  </si>
  <si>
    <t>Least Expensive:</t>
  </si>
  <si>
    <t>2nd Option:</t>
  </si>
  <si>
    <t>Agency Pool Vehicle</t>
  </si>
  <si>
    <t>Date(s) Traveled:</t>
  </si>
  <si>
    <t xml:space="preserve">  </t>
  </si>
  <si>
    <t xml:space="preserve">Supervisor Name:  </t>
  </si>
  <si>
    <t xml:space="preserve">Employee Name:     </t>
  </si>
  <si>
    <t>Ground Travel Worksheet</t>
  </si>
  <si>
    <t>AdTrav Online Fee</t>
  </si>
  <si>
    <t>Personal Auto - Standard Rate</t>
  </si>
  <si>
    <t>Alternative:</t>
  </si>
  <si>
    <t xml:space="preserve">Personal Auto – Other Vehicle Available </t>
  </si>
  <si>
    <t>The Ground Travel Worksheet bases its calculations on the following assumptions:</t>
  </si>
  <si>
    <t>*rentals from categories other than Compact, Intermediate or Standard should be based on business/operational needs and must be properly justified by a supervisor.</t>
  </si>
  <si>
    <t>Full Size*</t>
  </si>
  <si>
    <t>Mini-van*</t>
  </si>
  <si>
    <t>12-15 Passenger Van*</t>
  </si>
  <si>
    <t>COMPACT -  Weekly</t>
  </si>
  <si>
    <t>INT/STANDARD -  Weekly</t>
  </si>
  <si>
    <t>1 Week Rate</t>
  </si>
  <si>
    <t>(per week)</t>
  </si>
  <si>
    <t>Estimated Miles to Meet</t>
  </si>
  <si>
    <t>Fuel Based on Miles</t>
  </si>
  <si>
    <t>NEW TOTAL</t>
  </si>
  <si>
    <t>1-2 Month Rate</t>
  </si>
  <si>
    <t>(per month)</t>
  </si>
  <si>
    <t>3-5 Month Rate</t>
  </si>
  <si>
    <t xml:space="preserve"> Ground Travel Cost</t>
  </si>
  <si>
    <t xml:space="preserve">Intermediate or Standard </t>
  </si>
  <si>
    <t>COMPACT -  1-2 Month</t>
  </si>
  <si>
    <t>INT/STANDARD -  1-2 Month</t>
  </si>
  <si>
    <t>INT/STANDARD - 3-5 Month</t>
  </si>
  <si>
    <t>COMPACT - 3-5 Month</t>
  </si>
  <si>
    <r>
      <rPr>
        <u/>
        <sz val="11"/>
        <color theme="1"/>
        <rFont val="Verdana"/>
        <family val="2"/>
      </rPr>
      <t>&gt;</t>
    </r>
    <r>
      <rPr>
        <sz val="10"/>
        <rFont val="Verdana"/>
        <family val="2"/>
      </rPr>
      <t>6 Months Rate</t>
    </r>
  </si>
  <si>
    <r>
      <t xml:space="preserve">COMPACT -  </t>
    </r>
    <r>
      <rPr>
        <b/>
        <u/>
        <sz val="10"/>
        <color theme="1"/>
        <rFont val="Verdana"/>
        <family val="2"/>
      </rPr>
      <t>&gt;</t>
    </r>
    <r>
      <rPr>
        <b/>
        <sz val="10"/>
        <color theme="1"/>
        <rFont val="Verdana"/>
        <family val="2"/>
      </rPr>
      <t>6 Month</t>
    </r>
  </si>
  <si>
    <r>
      <t xml:space="preserve">INT/STANDARD -  </t>
    </r>
    <r>
      <rPr>
        <b/>
        <u/>
        <sz val="10"/>
        <color theme="1"/>
        <rFont val="Verdana"/>
        <family val="2"/>
      </rPr>
      <t>&gt;</t>
    </r>
    <r>
      <rPr>
        <b/>
        <sz val="10"/>
        <color theme="1"/>
        <rFont val="Verdana"/>
        <family val="2"/>
      </rPr>
      <t>6 Month</t>
    </r>
  </si>
  <si>
    <t>PLEASE NOTE THIS SPREADSHEET HAS THREE TABS OF INFORMATION TO ASSIST TRAVELERS</t>
  </si>
  <si>
    <t>•  Fuel costs based on price per gallon (updated weekly each Monday) and MPG of 25</t>
  </si>
  <si>
    <t>Total Number of 24-hour Periods</t>
  </si>
  <si>
    <t>The Ground Travel Worksheet is provided as a tool for Commonwealth Travelers to identify the least expensive form of Automotive Transportation.  Use of the Worksheet is encouraged in determining and verifying that the least expensive mode was properly selected.  The Worksheet is not  for Travelers who are assigned Commonwealth-owned vehicles or who willingly accept the lower GSA rate.</t>
  </si>
  <si>
    <t>ESTIMATED BREAKEVEN MILES</t>
  </si>
  <si>
    <t>Enterprise Rental Vehicle costs are based upon:</t>
  </si>
  <si>
    <t>•  24-hour rental fee for a COMPACT vehicle, if less than 5 days</t>
  </si>
  <si>
    <t>•  NO state taxes and fees, as rentals are paid via direct bill.</t>
  </si>
  <si>
    <r>
      <t xml:space="preserve">    </t>
    </r>
    <r>
      <rPr>
        <i/>
        <sz val="10"/>
        <rFont val="Verdana"/>
        <family val="2"/>
      </rPr>
      <t>PLEASE NOTE: Taxes and fees will show on your reservation, but will be removed upon vehicle return.</t>
    </r>
  </si>
  <si>
    <t>For Enterprise Rentals from other categories, add the following additional cost per day:</t>
  </si>
  <si>
    <t>For Weekly (5-7 days), Monthly (&gt;21 days) and multi-Month rates, please see Tab #3.</t>
  </si>
  <si>
    <t>Call local branch for cost.</t>
  </si>
  <si>
    <t>QUICKSTART Option</t>
  </si>
  <si>
    <t>Additional justification for supervisor determination that least expensive option is clearly not efficient:</t>
  </si>
  <si>
    <t>Contact BVM for Options</t>
  </si>
  <si>
    <t xml:space="preserve">No charges Sunday - Thursday </t>
  </si>
  <si>
    <t>Long Term Rental Costs (updated 07/2017)</t>
  </si>
  <si>
    <t>If you run into a problem when making your Enterprise Rental Car reservation,                                        please call 717-346-3821 and someone will assist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</si>
</sst>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quot;$&quot;#,##0.00"/>
    <numFmt numFmtId="165" formatCode="&quot;$&quot;#,##0.000"/>
    <numFmt numFmtId="166" formatCode="m/d/yy;@"/>
    <numFmt numFmtId="167" formatCode="&quot;$&quot;#,##0.0000_);[Red]\(&quot;$&quot;#,##0.0000\)"/>
    <numFmt numFmtId="168" formatCode="_(&quot;$&quot;* #,##0.000_);_(&quot;$&quot;* \(#,##0.000\);_(&quot;$&quot;* &quot;-&quot;???_);_(@_)"/>
  </numFmts>
  <fonts count="31" x14ac:knownFonts="1">
    <font>
      <sz val="10"/>
      <name val="Arial"/>
    </font>
    <font>
      <sz val="10"/>
      <name val="Arial"/>
      <family val="2"/>
    </font>
    <font>
      <sz val="8"/>
      <name val="Arial"/>
      <family val="2"/>
    </font>
    <font>
      <sz val="10"/>
      <name val="Calibri"/>
      <family val="2"/>
    </font>
    <font>
      <b/>
      <sz val="11"/>
      <name val="Verdana"/>
      <family val="2"/>
    </font>
    <font>
      <sz val="11"/>
      <name val="Verdana"/>
      <family val="2"/>
    </font>
    <font>
      <b/>
      <sz val="18"/>
      <color theme="0"/>
      <name val="Verdana"/>
      <family val="2"/>
    </font>
    <font>
      <b/>
      <sz val="12"/>
      <color indexed="9"/>
      <name val="Verdana"/>
      <family val="2"/>
    </font>
    <font>
      <b/>
      <sz val="10"/>
      <name val="Verdana"/>
      <family val="2"/>
    </font>
    <font>
      <sz val="10"/>
      <name val="Verdana"/>
      <family val="2"/>
    </font>
    <font>
      <b/>
      <sz val="8"/>
      <name val="Verdana"/>
      <family val="2"/>
    </font>
    <font>
      <b/>
      <sz val="10"/>
      <name val="Arial"/>
      <family val="2"/>
    </font>
    <font>
      <sz val="11"/>
      <name val="Calibri"/>
      <family val="2"/>
    </font>
    <font>
      <sz val="9"/>
      <name val="Verdana"/>
      <family val="2"/>
    </font>
    <font>
      <u/>
      <sz val="10"/>
      <name val="Verdana"/>
      <family val="2"/>
    </font>
    <font>
      <sz val="10"/>
      <color theme="0"/>
      <name val="Verdana"/>
      <family val="2"/>
    </font>
    <font>
      <b/>
      <sz val="9"/>
      <name val="Verdana"/>
      <family val="2"/>
    </font>
    <font>
      <b/>
      <sz val="24"/>
      <color theme="0"/>
      <name val="Verdana"/>
      <family val="2"/>
    </font>
    <font>
      <sz val="24"/>
      <name val="Verdana"/>
      <family val="2"/>
    </font>
    <font>
      <u/>
      <sz val="11"/>
      <color theme="1"/>
      <name val="Verdana"/>
      <family val="2"/>
    </font>
    <font>
      <b/>
      <sz val="10"/>
      <color theme="1"/>
      <name val="Verdana"/>
      <family val="2"/>
    </font>
    <font>
      <b/>
      <u/>
      <sz val="10"/>
      <color theme="1"/>
      <name val="Verdana"/>
      <family val="2"/>
    </font>
    <font>
      <sz val="9"/>
      <name val="Calibri"/>
      <family val="2"/>
    </font>
    <font>
      <b/>
      <sz val="10"/>
      <color theme="0"/>
      <name val="Verdana"/>
      <family val="2"/>
    </font>
    <font>
      <i/>
      <sz val="10"/>
      <name val="Verdana"/>
      <family val="2"/>
    </font>
    <font>
      <b/>
      <u/>
      <sz val="10"/>
      <name val="Verdana"/>
      <family val="2"/>
    </font>
    <font>
      <b/>
      <sz val="12"/>
      <name val="Verdana"/>
      <family val="2"/>
    </font>
    <font>
      <sz val="12"/>
      <name val="Arial"/>
      <family val="2"/>
    </font>
    <font>
      <i/>
      <sz val="9"/>
      <color rgb="FFFF0000"/>
      <name val="Verdana"/>
      <family val="2"/>
    </font>
    <font>
      <b/>
      <sz val="10"/>
      <color rgb="FFFF0000"/>
      <name val="Verdana"/>
      <family val="2"/>
    </font>
    <font>
      <sz val="9"/>
      <color rgb="FFFF0000"/>
      <name val="Verdana"/>
      <family val="2"/>
    </font>
  </fonts>
  <fills count="5">
    <fill>
      <patternFill patternType="none"/>
    </fill>
    <fill>
      <patternFill patternType="gray125"/>
    </fill>
    <fill>
      <patternFill patternType="solid">
        <fgColor rgb="FF002569"/>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top style="thin">
        <color theme="0"/>
      </top>
      <bottom style="thin">
        <color theme="0"/>
      </bottom>
      <diagonal/>
    </border>
    <border>
      <left/>
      <right style="medium">
        <color auto="1"/>
      </right>
      <top style="thin">
        <color theme="0"/>
      </top>
      <bottom style="thin">
        <color theme="0"/>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
      <left style="medium">
        <color auto="1"/>
      </left>
      <right style="thin">
        <color theme="0"/>
      </right>
      <top/>
      <bottom style="medium">
        <color auto="1"/>
      </bottom>
      <diagonal/>
    </border>
    <border>
      <left style="thin">
        <color theme="0"/>
      </left>
      <right style="thin">
        <color theme="0"/>
      </right>
      <top/>
      <bottom style="medium">
        <color auto="1"/>
      </bottom>
      <diagonal/>
    </border>
    <border>
      <left style="thin">
        <color theme="0"/>
      </left>
      <right style="medium">
        <color auto="1"/>
      </right>
      <top/>
      <bottom style="medium">
        <color auto="1"/>
      </bottom>
      <diagonal/>
    </border>
    <border>
      <left style="thin">
        <color rgb="FFFFFFFF"/>
      </left>
      <right style="thin">
        <color rgb="FFFFFFFF"/>
      </right>
      <top style="thin">
        <color rgb="FFFFFFFF"/>
      </top>
      <bottom style="thin">
        <color rgb="FFFFFFFF"/>
      </bottom>
      <diagonal/>
    </border>
    <border>
      <left style="thin">
        <color rgb="FFFFFFFF"/>
      </left>
      <right style="medium">
        <color auto="1"/>
      </right>
      <top style="thin">
        <color rgb="FFFFFFFF"/>
      </top>
      <bottom style="thin">
        <color rgb="FFFFFFFF"/>
      </bottom>
      <diagonal/>
    </border>
    <border>
      <left style="medium">
        <color auto="1"/>
      </left>
      <right style="thin">
        <color rgb="FFFFFFFF"/>
      </right>
      <top style="thin">
        <color rgb="FFFFFFFF"/>
      </top>
      <bottom style="thin">
        <color rgb="FFFFFFFF"/>
      </bottom>
      <diagonal/>
    </border>
    <border>
      <left style="medium">
        <color auto="1"/>
      </left>
      <right/>
      <top/>
      <bottom/>
      <diagonal/>
    </border>
    <border>
      <left/>
      <right style="medium">
        <color auto="1"/>
      </right>
      <top/>
      <bottom/>
      <diagonal/>
    </border>
    <border>
      <left style="medium">
        <color auto="1"/>
      </left>
      <right/>
      <top style="thin">
        <color theme="0"/>
      </top>
      <bottom style="thin">
        <color rgb="FFFFFFFF"/>
      </bottom>
      <diagonal/>
    </border>
    <border>
      <left/>
      <right/>
      <top style="thin">
        <color theme="0"/>
      </top>
      <bottom style="thin">
        <color rgb="FFFFFFFF"/>
      </bottom>
      <diagonal/>
    </border>
    <border>
      <left/>
      <right style="medium">
        <color auto="1"/>
      </right>
      <top style="thin">
        <color theme="0"/>
      </top>
      <bottom style="thin">
        <color rgb="FFFFFFFF"/>
      </bottom>
      <diagonal/>
    </border>
    <border>
      <left style="thin">
        <color theme="0"/>
      </left>
      <right style="thin">
        <color theme="0"/>
      </right>
      <top style="thin">
        <color theme="0"/>
      </top>
      <bottom/>
      <diagonal/>
    </border>
    <border>
      <left style="thin">
        <color theme="0"/>
      </left>
      <right style="medium">
        <color auto="1"/>
      </right>
      <top style="thin">
        <color theme="0"/>
      </top>
      <bottom/>
      <diagonal/>
    </border>
    <border>
      <left style="thin">
        <color rgb="FFFFFFFF"/>
      </left>
      <right style="medium">
        <color auto="1"/>
      </right>
      <top/>
      <bottom style="thin">
        <color rgb="FFFFFFFF"/>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3" fillId="0" borderId="0" xfId="0" applyFont="1"/>
    <xf numFmtId="0" fontId="3" fillId="0" borderId="0" xfId="0" applyFont="1" applyAlignment="1">
      <alignment horizontal="center"/>
    </xf>
    <xf numFmtId="0" fontId="3" fillId="3" borderId="0" xfId="0" applyFont="1" applyFill="1"/>
    <xf numFmtId="0" fontId="9" fillId="3" borderId="0" xfId="0" applyFont="1" applyFill="1"/>
    <xf numFmtId="0" fontId="3" fillId="3" borderId="0" xfId="0" applyFont="1" applyFill="1" applyAlignment="1">
      <alignment horizontal="center"/>
    </xf>
    <xf numFmtId="0" fontId="5" fillId="3" borderId="0" xfId="0" applyFont="1" applyFill="1"/>
    <xf numFmtId="0" fontId="8" fillId="3" borderId="8" xfId="0" applyFont="1" applyFill="1" applyBorder="1" applyAlignment="1">
      <alignment vertical="center"/>
    </xf>
    <xf numFmtId="0" fontId="4" fillId="3" borderId="0" xfId="0" applyFont="1" applyFill="1"/>
    <xf numFmtId="44" fontId="4" fillId="3" borderId="0" xfId="0" applyNumberFormat="1" applyFont="1" applyFill="1"/>
    <xf numFmtId="0" fontId="3" fillId="3" borderId="0" xfId="0" applyFont="1" applyFill="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horizontal="center"/>
    </xf>
    <xf numFmtId="165" fontId="3" fillId="3" borderId="0" xfId="0" applyNumberFormat="1" applyFont="1" applyFill="1" applyAlignment="1">
      <alignment horizontal="center"/>
    </xf>
    <xf numFmtId="0" fontId="5" fillId="3" borderId="11" xfId="0" applyFont="1" applyFill="1" applyBorder="1" applyAlignment="1" applyProtection="1">
      <alignment horizontal="left" vertical="center"/>
      <protection locked="0"/>
    </xf>
    <xf numFmtId="1" fontId="5" fillId="3" borderId="9" xfId="0" applyNumberFormat="1" applyFont="1" applyFill="1" applyBorder="1" applyAlignment="1" applyProtection="1">
      <alignment horizontal="center" vertical="center"/>
      <protection locked="0"/>
    </xf>
    <xf numFmtId="0" fontId="3" fillId="3" borderId="0" xfId="0" applyFont="1" applyFill="1" applyAlignment="1">
      <alignment horizontal="right"/>
    </xf>
    <xf numFmtId="0" fontId="3" fillId="0" borderId="0" xfId="0" applyFont="1" applyAlignment="1">
      <alignment horizontal="right"/>
    </xf>
    <xf numFmtId="0" fontId="3" fillId="3" borderId="0" xfId="0" applyFont="1" applyFill="1" applyAlignment="1">
      <alignment horizontal="right" vertical="center"/>
    </xf>
    <xf numFmtId="164" fontId="3" fillId="3" borderId="0" xfId="0" applyNumberFormat="1" applyFont="1" applyFill="1" applyAlignment="1">
      <alignment horizontal="right"/>
    </xf>
    <xf numFmtId="0" fontId="10" fillId="3" borderId="11" xfId="0" applyFont="1" applyFill="1" applyBorder="1" applyAlignment="1">
      <alignment horizontal="center" vertical="center"/>
    </xf>
    <xf numFmtId="0" fontId="8" fillId="3" borderId="8" xfId="0" applyFont="1" applyFill="1" applyBorder="1" applyAlignment="1">
      <alignment vertical="center" wrapText="1"/>
    </xf>
    <xf numFmtId="0" fontId="0" fillId="0" borderId="15" xfId="0" applyBorder="1"/>
    <xf numFmtId="0" fontId="5" fillId="0" borderId="15" xfId="0" applyFont="1" applyBorder="1"/>
    <xf numFmtId="0" fontId="0" fillId="0" borderId="0" xfId="0" applyAlignment="1">
      <alignment horizontal="left" vertical="center"/>
    </xf>
    <xf numFmtId="49" fontId="9" fillId="0" borderId="15" xfId="0" applyNumberFormat="1" applyFont="1" applyBorder="1"/>
    <xf numFmtId="0" fontId="1" fillId="0" borderId="15" xfId="0" applyFont="1" applyBorder="1"/>
    <xf numFmtId="164" fontId="9" fillId="0" borderId="15" xfId="0" applyNumberFormat="1" applyFont="1" applyBorder="1" applyAlignment="1">
      <alignment horizontal="left"/>
    </xf>
    <xf numFmtId="0" fontId="0" fillId="0" borderId="16" xfId="0" applyBorder="1"/>
    <xf numFmtId="0" fontId="0" fillId="0" borderId="16" xfId="0" applyBorder="1" applyAlignment="1">
      <alignment horizontal="left" vertical="center"/>
    </xf>
    <xf numFmtId="0" fontId="0" fillId="0" borderId="18" xfId="0" applyBorder="1"/>
    <xf numFmtId="0" fontId="0" fillId="0" borderId="18" xfId="0" applyBorder="1" applyAlignment="1">
      <alignment horizontal="left" vertical="center"/>
    </xf>
    <xf numFmtId="0" fontId="0" fillId="0" borderId="19" xfId="0" applyBorder="1"/>
    <xf numFmtId="0" fontId="0" fillId="0" borderId="19" xfId="0" applyBorder="1" applyAlignment="1">
      <alignment wrapText="1"/>
    </xf>
    <xf numFmtId="0" fontId="5" fillId="0" borderId="23" xfId="0" applyFont="1" applyBorder="1"/>
    <xf numFmtId="0" fontId="5" fillId="0" borderId="24" xfId="0" applyFont="1" applyBorder="1"/>
    <xf numFmtId="0" fontId="9" fillId="0" borderId="23" xfId="0" applyFont="1" applyBorder="1"/>
    <xf numFmtId="0" fontId="1" fillId="0" borderId="23" xfId="0" applyFont="1" applyBorder="1"/>
    <xf numFmtId="0" fontId="1" fillId="0" borderId="24" xfId="0" applyFont="1" applyBorder="1"/>
    <xf numFmtId="0" fontId="0" fillId="0" borderId="27" xfId="0" applyBorder="1"/>
    <xf numFmtId="0" fontId="0" fillId="0" borderId="28" xfId="0" applyBorder="1"/>
    <xf numFmtId="0" fontId="3" fillId="2" borderId="0" xfId="0" applyFont="1" applyFill="1"/>
    <xf numFmtId="0" fontId="7" fillId="0" borderId="3"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4" fillId="0" borderId="3" xfId="0" applyFont="1" applyBorder="1" applyAlignment="1">
      <alignment horizontal="right" vertical="center"/>
    </xf>
    <xf numFmtId="0" fontId="5" fillId="0" borderId="0" xfId="0" applyFont="1" applyAlignment="1">
      <alignment horizontal="left" vertical="center"/>
    </xf>
    <xf numFmtId="0" fontId="5" fillId="0" borderId="10" xfId="0" applyFont="1" applyBorder="1" applyAlignment="1" applyProtection="1">
      <alignment horizontal="center" vertical="center"/>
      <protection locked="0"/>
    </xf>
    <xf numFmtId="0" fontId="5" fillId="0" borderId="4" xfId="0" applyFont="1" applyBorder="1"/>
    <xf numFmtId="8" fontId="5" fillId="0" borderId="10" xfId="0" applyNumberFormat="1" applyFont="1" applyBorder="1" applyAlignment="1">
      <alignment horizontal="center" vertical="center"/>
    </xf>
    <xf numFmtId="8" fontId="5" fillId="0" borderId="0" xfId="0" applyNumberFormat="1" applyFont="1" applyAlignment="1">
      <alignment horizontal="center"/>
    </xf>
    <xf numFmtId="0" fontId="5" fillId="0" borderId="5" xfId="0" applyFont="1" applyBorder="1"/>
    <xf numFmtId="0" fontId="5" fillId="0" borderId="6" xfId="0" applyFont="1" applyBorder="1"/>
    <xf numFmtId="0" fontId="5" fillId="0" borderId="7" xfId="0" applyFont="1" applyBorder="1"/>
    <xf numFmtId="0" fontId="4" fillId="0" borderId="1" xfId="0" applyFont="1" applyBorder="1" applyAlignment="1">
      <alignment vertical="center"/>
    </xf>
    <xf numFmtId="0" fontId="5" fillId="0" borderId="1" xfId="0" applyFont="1" applyBorder="1" applyAlignment="1">
      <alignment vertical="center"/>
    </xf>
    <xf numFmtId="44" fontId="5" fillId="0" borderId="1" xfId="1"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44" fontId="5" fillId="0" borderId="0" xfId="1" applyFont="1" applyAlignment="1">
      <alignment vertical="center"/>
    </xf>
    <xf numFmtId="44" fontId="5" fillId="0" borderId="0" xfId="0" applyNumberFormat="1" applyFont="1" applyAlignment="1">
      <alignment vertical="center"/>
    </xf>
    <xf numFmtId="0" fontId="12" fillId="0" borderId="1" xfId="0" applyFont="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9" fillId="0" borderId="32" xfId="0" applyFont="1" applyBorder="1" applyAlignment="1">
      <alignment wrapText="1"/>
    </xf>
    <xf numFmtId="0" fontId="9" fillId="0" borderId="33" xfId="0" applyFont="1" applyBorder="1" applyAlignment="1">
      <alignment wrapText="1"/>
    </xf>
    <xf numFmtId="0" fontId="9" fillId="0" borderId="34" xfId="0" applyFont="1" applyBorder="1" applyAlignment="1">
      <alignment wrapText="1"/>
    </xf>
    <xf numFmtId="0" fontId="9" fillId="0" borderId="1" xfId="0" applyFont="1" applyBorder="1"/>
    <xf numFmtId="0" fontId="9" fillId="0" borderId="0" xfId="0" applyFont="1"/>
    <xf numFmtId="164" fontId="9" fillId="0" borderId="1" xfId="0" applyNumberFormat="1" applyFont="1" applyBorder="1"/>
    <xf numFmtId="3" fontId="9" fillId="0" borderId="1" xfId="0" applyNumberFormat="1" applyFont="1" applyBorder="1"/>
    <xf numFmtId="0" fontId="20" fillId="0" borderId="1" xfId="0" applyFont="1" applyBorder="1"/>
    <xf numFmtId="3" fontId="20" fillId="0" borderId="1" xfId="0" applyNumberFormat="1" applyFont="1" applyBorder="1"/>
    <xf numFmtId="0" fontId="1" fillId="0" borderId="0" xfId="0" applyFont="1"/>
    <xf numFmtId="0" fontId="22" fillId="3" borderId="0" xfId="0" applyFont="1" applyFill="1"/>
    <xf numFmtId="167" fontId="22" fillId="3" borderId="0" xfId="0" applyNumberFormat="1" applyFont="1" applyFill="1" applyAlignment="1">
      <alignment horizontal="center"/>
    </xf>
    <xf numFmtId="164" fontId="22" fillId="3" borderId="0" xfId="0" applyNumberFormat="1" applyFont="1" applyFill="1" applyAlignment="1">
      <alignment horizontal="right"/>
    </xf>
    <xf numFmtId="164" fontId="22" fillId="3" borderId="0" xfId="0" applyNumberFormat="1" applyFont="1" applyFill="1" applyAlignment="1">
      <alignment horizontal="center"/>
    </xf>
    <xf numFmtId="0" fontId="22" fillId="3" borderId="0" xfId="0" applyFont="1" applyFill="1" applyAlignment="1">
      <alignment horizontal="center"/>
    </xf>
    <xf numFmtId="0" fontId="22" fillId="3" borderId="0" xfId="0" applyFont="1" applyFill="1" applyAlignment="1">
      <alignment horizontal="right"/>
    </xf>
    <xf numFmtId="0" fontId="14" fillId="0" borderId="23" xfId="0" applyFont="1" applyBorder="1"/>
    <xf numFmtId="0" fontId="14" fillId="0" borderId="15" xfId="0" applyFont="1" applyBorder="1"/>
    <xf numFmtId="0" fontId="14" fillId="0" borderId="24" xfId="0" applyFont="1" applyBorder="1"/>
    <xf numFmtId="0" fontId="3" fillId="2" borderId="4" xfId="0" applyFont="1" applyFill="1" applyBorder="1"/>
    <xf numFmtId="0" fontId="9" fillId="0" borderId="4" xfId="0" applyFont="1" applyBorder="1"/>
    <xf numFmtId="3" fontId="0" fillId="0" borderId="4" xfId="0" applyNumberFormat="1" applyBorder="1"/>
    <xf numFmtId="0" fontId="0" fillId="0" borderId="4" xfId="0" applyBorder="1"/>
    <xf numFmtId="168" fontId="5" fillId="0" borderId="1" xfId="0" applyNumberFormat="1" applyFont="1" applyBorder="1" applyAlignment="1">
      <alignment vertical="center"/>
    </xf>
    <xf numFmtId="0" fontId="0" fillId="0" borderId="25" xfId="0" applyBorder="1"/>
    <xf numFmtId="0" fontId="9" fillId="0" borderId="25" xfId="0" applyFont="1" applyBorder="1"/>
    <xf numFmtId="0" fontId="25" fillId="0" borderId="23" xfId="0" applyFont="1" applyBorder="1"/>
    <xf numFmtId="8" fontId="13" fillId="0" borderId="24" xfId="0" applyNumberFormat="1" applyFont="1" applyBorder="1" applyAlignment="1">
      <alignment horizontal="left"/>
    </xf>
    <xf numFmtId="0" fontId="13" fillId="0" borderId="24" xfId="0" applyFont="1" applyBorder="1" applyAlignment="1">
      <alignment horizontal="left"/>
    </xf>
    <xf numFmtId="49" fontId="9" fillId="0" borderId="40" xfId="0" applyNumberFormat="1" applyFont="1" applyBorder="1"/>
    <xf numFmtId="0" fontId="9" fillId="0" borderId="40" xfId="0" applyFont="1" applyBorder="1"/>
    <xf numFmtId="0" fontId="9" fillId="0" borderId="41" xfId="0" applyFont="1" applyBorder="1"/>
    <xf numFmtId="0" fontId="1" fillId="0" borderId="19" xfId="0" applyFont="1" applyBorder="1"/>
    <xf numFmtId="0" fontId="1" fillId="0" borderId="28" xfId="0" applyFont="1" applyBorder="1"/>
    <xf numFmtId="49" fontId="9" fillId="0" borderId="32" xfId="0" applyNumberFormat="1" applyFont="1" applyBorder="1"/>
    <xf numFmtId="0" fontId="9" fillId="0" borderId="32" xfId="0" applyFont="1" applyBorder="1"/>
    <xf numFmtId="0" fontId="0" fillId="0" borderId="32" xfId="0" applyBorder="1"/>
    <xf numFmtId="0" fontId="26" fillId="4" borderId="29" xfId="0" applyFont="1" applyFill="1" applyBorder="1"/>
    <xf numFmtId="0" fontId="27" fillId="4" borderId="30" xfId="0" applyFont="1" applyFill="1" applyBorder="1"/>
    <xf numFmtId="0" fontId="27" fillId="4" borderId="31" xfId="0" applyFont="1" applyFill="1" applyBorder="1"/>
    <xf numFmtId="0" fontId="0" fillId="0" borderId="42" xfId="0" applyBorder="1"/>
    <xf numFmtId="0" fontId="9" fillId="0" borderId="33" xfId="0" applyFont="1" applyBorder="1"/>
    <xf numFmtId="0" fontId="15" fillId="0" borderId="0" xfId="0" applyFont="1" applyAlignment="1">
      <alignment horizontal="center" vertical="center"/>
    </xf>
    <xf numFmtId="0" fontId="3" fillId="0" borderId="6" xfId="0" applyFont="1" applyBorder="1"/>
    <xf numFmtId="0" fontId="8" fillId="0" borderId="0" xfId="0" applyFont="1"/>
    <xf numFmtId="0" fontId="29" fillId="0" borderId="1" xfId="0" applyFont="1" applyBorder="1"/>
    <xf numFmtId="0" fontId="28"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6"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35" xfId="0" applyFont="1" applyFill="1" applyBorder="1" applyAlignment="1">
      <alignment vertical="center"/>
    </xf>
    <xf numFmtId="0" fontId="9" fillId="2" borderId="0" xfId="0" applyFont="1" applyFill="1" applyAlignment="1">
      <alignment vertical="center"/>
    </xf>
    <xf numFmtId="0" fontId="9" fillId="2" borderId="36" xfId="0" applyFont="1" applyFill="1" applyBorder="1" applyAlignment="1">
      <alignment vertical="center"/>
    </xf>
    <xf numFmtId="0" fontId="4" fillId="0" borderId="23" xfId="0" applyFont="1" applyBorder="1" applyAlignment="1">
      <alignment wrapText="1"/>
    </xf>
    <xf numFmtId="0" fontId="4" fillId="0" borderId="15" xfId="0" applyFont="1" applyBorder="1" applyAlignment="1">
      <alignment wrapText="1"/>
    </xf>
    <xf numFmtId="0" fontId="4" fillId="0" borderId="24" xfId="0" applyFont="1" applyBorder="1" applyAlignment="1">
      <alignment wrapText="1"/>
    </xf>
    <xf numFmtId="0" fontId="25" fillId="0" borderId="23" xfId="0" applyFont="1" applyBorder="1"/>
    <xf numFmtId="0" fontId="25" fillId="0" borderId="15" xfId="0" applyFont="1" applyBorder="1"/>
    <xf numFmtId="0" fontId="25" fillId="0" borderId="24" xfId="0" applyFont="1" applyBorder="1"/>
    <xf numFmtId="0" fontId="5" fillId="0" borderId="2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23" fillId="2" borderId="35" xfId="0" applyFont="1" applyFill="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8"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7"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5" xfId="0" applyFont="1" applyFill="1" applyBorder="1" applyAlignment="1">
      <alignment vertical="center"/>
    </xf>
    <xf numFmtId="0" fontId="18" fillId="2" borderId="6" xfId="0" applyFont="1" applyFill="1" applyBorder="1" applyAlignment="1">
      <alignment vertical="center"/>
    </xf>
    <xf numFmtId="0" fontId="18" fillId="2" borderId="7" xfId="0" applyFont="1" applyFill="1" applyBorder="1" applyAlignment="1">
      <alignment vertical="center"/>
    </xf>
    <xf numFmtId="0" fontId="6"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5" fillId="3" borderId="11"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30" fillId="0" borderId="13" xfId="0" applyFont="1" applyBorder="1" applyAlignment="1">
      <alignment horizontal="center" vertical="top" wrapText="1"/>
    </xf>
    <xf numFmtId="0" fontId="13" fillId="3" borderId="5"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8" fillId="3" borderId="1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5" fillId="3" borderId="13"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8" fillId="3" borderId="13" xfId="0" applyFont="1" applyFill="1" applyBorder="1" applyAlignment="1">
      <alignment vertical="center"/>
    </xf>
    <xf numFmtId="0" fontId="9" fillId="3" borderId="0" xfId="0" applyFont="1" applyFill="1" applyAlignment="1">
      <alignment vertical="center"/>
    </xf>
    <xf numFmtId="0" fontId="9" fillId="3" borderId="6" xfId="0" applyFont="1" applyFill="1" applyBorder="1" applyAlignment="1">
      <alignment vertical="center"/>
    </xf>
    <xf numFmtId="166" fontId="5" fillId="3" borderId="14" xfId="0" applyNumberFormat="1" applyFont="1" applyFill="1" applyBorder="1" applyAlignment="1" applyProtection="1">
      <alignment horizontal="center" vertical="center"/>
      <protection locked="0"/>
    </xf>
    <xf numFmtId="166" fontId="5" fillId="3" borderId="4" xfId="0" applyNumberFormat="1" applyFont="1" applyFill="1" applyBorder="1" applyAlignment="1" applyProtection="1">
      <alignment horizontal="center" vertical="center"/>
      <protection locked="0"/>
    </xf>
    <xf numFmtId="166" fontId="5" fillId="3" borderId="7"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9" fillId="2" borderId="0" xfId="0" applyFont="1" applyFill="1" applyAlignment="1">
      <alignment horizontal="center" vertical="center"/>
    </xf>
    <xf numFmtId="0" fontId="15" fillId="2"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2569"/>
      <color rgb="FFC69200"/>
      <color rgb="FFFFFFFF"/>
      <color rgb="FFBE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legacy.enterprise.com/car_rental/deeplinkmap.do?bid=028&amp;refId=COPATRAV" TargetMode="External"/></Relationships>
</file>

<file path=xl/drawings/drawing1.xml><?xml version="1.0" encoding="utf-8"?>
<xdr:wsDr xmlns:xdr="http://schemas.openxmlformats.org/drawingml/2006/spreadsheetDrawing" xmlns:a="http://schemas.openxmlformats.org/drawingml/2006/main">
  <xdr:twoCellAnchor>
    <xdr:from>
      <xdr:col>2</xdr:col>
      <xdr:colOff>365760</xdr:colOff>
      <xdr:row>9</xdr:row>
      <xdr:rowOff>114300</xdr:rowOff>
    </xdr:from>
    <xdr:to>
      <xdr:col>5</xdr:col>
      <xdr:colOff>632460</xdr:colOff>
      <xdr:row>9</xdr:row>
      <xdr:rowOff>381000</xdr:rowOff>
    </xdr:to>
    <xdr:sp macro="" textlink="">
      <xdr:nvSpPr>
        <xdr:cNvPr id="2049" name="Text Box 1">
          <a:hlinkClick xmlns:r="http://schemas.openxmlformats.org/officeDocument/2006/relationships" r:id="rId1"/>
          <a:extLst>
            <a:ext uri="{FF2B5EF4-FFF2-40B4-BE49-F238E27FC236}">
              <a16:creationId xmlns:a16="http://schemas.microsoft.com/office/drawing/2014/main" id="{00000000-0008-0000-0100-000001080000}"/>
            </a:ext>
          </a:extLst>
        </xdr:cNvPr>
        <xdr:cNvSpPr txBox="1">
          <a:spLocks noChangeArrowheads="1"/>
        </xdr:cNvSpPr>
      </xdr:nvSpPr>
      <xdr:spPr bwMode="auto">
        <a:xfrm>
          <a:off x="502920" y="2133600"/>
          <a:ext cx="5440680" cy="266700"/>
        </a:xfrm>
        <a:prstGeom prst="rect">
          <a:avLst/>
        </a:prstGeom>
        <a:solidFill>
          <a:srgbClr val="C692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a:effectLst/>
            </a:rPr>
            <a:t>Click here to reserve an Enterprise Rental Vehicle if least expensive</a:t>
          </a:r>
          <a:endParaRPr lang="en-US" sz="1100" b="1" i="0" u="none" strike="noStrike" baseline="0">
            <a:solidFill>
              <a:srgbClr val="FFFFFF"/>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34"/>
  <sheetViews>
    <sheetView workbookViewId="0">
      <selection activeCell="B5" sqref="B5:E5"/>
    </sheetView>
  </sheetViews>
  <sheetFormatPr defaultColWidth="0" defaultRowHeight="12.75" zeroHeight="1" x14ac:dyDescent="0.2"/>
  <cols>
    <col min="1" max="1" width="2.42578125" style="22" customWidth="1"/>
    <col min="2" max="2" width="6.140625" customWidth="1"/>
    <col min="3" max="3" width="36.85546875" customWidth="1"/>
    <col min="4" max="5" width="33" customWidth="1"/>
    <col min="6" max="6" width="2.42578125" style="22" customWidth="1"/>
    <col min="7" max="16381" width="9.140625" hidden="1"/>
    <col min="16383" max="16384" width="9.140625" hidden="1"/>
  </cols>
  <sheetData>
    <row r="1" spans="1:6" x14ac:dyDescent="0.2">
      <c r="A1" s="28"/>
      <c r="B1" s="114" t="s">
        <v>30</v>
      </c>
      <c r="C1" s="115"/>
      <c r="D1" s="115"/>
      <c r="E1" s="116"/>
      <c r="F1" s="30"/>
    </row>
    <row r="2" spans="1:6" ht="17.25" customHeight="1" x14ac:dyDescent="0.2">
      <c r="A2" s="28"/>
      <c r="B2" s="117"/>
      <c r="C2" s="118"/>
      <c r="D2" s="118"/>
      <c r="E2" s="119"/>
      <c r="F2" s="30"/>
    </row>
    <row r="3" spans="1:6" ht="14.25" customHeight="1" x14ac:dyDescent="0.2">
      <c r="A3" s="28"/>
      <c r="B3" s="129" t="s">
        <v>59</v>
      </c>
      <c r="C3" s="130"/>
      <c r="D3" s="130"/>
      <c r="E3" s="131"/>
      <c r="F3" s="30"/>
    </row>
    <row r="4" spans="1:6" ht="9" customHeight="1" x14ac:dyDescent="0.2">
      <c r="A4" s="28"/>
      <c r="B4" s="39"/>
      <c r="C4" s="32"/>
      <c r="D4" s="32"/>
      <c r="E4" s="40"/>
      <c r="F4" s="30"/>
    </row>
    <row r="5" spans="1:6" s="24" customFormat="1" ht="89.25" customHeight="1" x14ac:dyDescent="0.2">
      <c r="A5" s="29"/>
      <c r="B5" s="126" t="s">
        <v>62</v>
      </c>
      <c r="C5" s="127"/>
      <c r="D5" s="127"/>
      <c r="E5" s="128"/>
      <c r="F5" s="31"/>
    </row>
    <row r="6" spans="1:6" ht="14.25" x14ac:dyDescent="0.2">
      <c r="A6" s="28"/>
      <c r="B6" s="120" t="s">
        <v>35</v>
      </c>
      <c r="C6" s="121"/>
      <c r="D6" s="121"/>
      <c r="E6" s="122"/>
      <c r="F6" s="30"/>
    </row>
    <row r="7" spans="1:6" ht="6" customHeight="1" x14ac:dyDescent="0.2">
      <c r="A7" s="28"/>
      <c r="B7" s="34"/>
      <c r="C7" s="23"/>
      <c r="D7" s="23"/>
      <c r="E7" s="35"/>
      <c r="F7" s="30"/>
    </row>
    <row r="8" spans="1:6" x14ac:dyDescent="0.2">
      <c r="A8" s="28"/>
      <c r="B8" s="37"/>
      <c r="C8" s="25"/>
      <c r="D8" s="26"/>
      <c r="E8" s="38"/>
      <c r="F8" s="30"/>
    </row>
    <row r="9" spans="1:6" x14ac:dyDescent="0.2">
      <c r="A9" s="28"/>
      <c r="B9" s="123" t="s">
        <v>64</v>
      </c>
      <c r="C9" s="124"/>
      <c r="D9" s="124"/>
      <c r="E9" s="125"/>
      <c r="F9" s="30"/>
    </row>
    <row r="10" spans="1:6" x14ac:dyDescent="0.2">
      <c r="A10" s="28"/>
      <c r="B10" s="81"/>
      <c r="C10" s="25" t="s">
        <v>65</v>
      </c>
      <c r="D10" s="82"/>
      <c r="E10" s="83"/>
      <c r="F10" s="30"/>
    </row>
    <row r="11" spans="1:6" x14ac:dyDescent="0.2">
      <c r="A11" s="28"/>
      <c r="B11" s="37"/>
      <c r="C11" s="25" t="s">
        <v>60</v>
      </c>
      <c r="D11" s="26"/>
      <c r="E11" s="38"/>
      <c r="F11" s="30"/>
    </row>
    <row r="12" spans="1:6" x14ac:dyDescent="0.2">
      <c r="A12" s="28"/>
      <c r="B12" s="36"/>
      <c r="C12" s="94" t="s">
        <v>66</v>
      </c>
      <c r="D12" s="95"/>
      <c r="E12" s="96"/>
      <c r="F12" s="30"/>
    </row>
    <row r="13" spans="1:6" x14ac:dyDescent="0.2">
      <c r="A13" s="28"/>
      <c r="B13" s="90"/>
      <c r="C13" s="99" t="s">
        <v>67</v>
      </c>
      <c r="D13" s="100"/>
      <c r="E13" s="106"/>
      <c r="F13" s="30"/>
    </row>
    <row r="14" spans="1:6" ht="23.25" customHeight="1" x14ac:dyDescent="0.2">
      <c r="A14" s="28"/>
      <c r="B14" s="89"/>
      <c r="C14" s="101"/>
      <c r="D14" s="101"/>
      <c r="E14" s="105"/>
      <c r="F14" s="30"/>
    </row>
    <row r="15" spans="1:6" x14ac:dyDescent="0.2">
      <c r="A15" s="28"/>
      <c r="B15" s="91" t="s">
        <v>68</v>
      </c>
      <c r="C15" s="97"/>
      <c r="D15" s="97"/>
      <c r="E15" s="98"/>
      <c r="F15" s="30"/>
    </row>
    <row r="16" spans="1:6" x14ac:dyDescent="0.2">
      <c r="A16" s="28"/>
      <c r="B16" s="37"/>
      <c r="C16" s="25" t="s">
        <v>51</v>
      </c>
      <c r="D16" s="27">
        <v>2</v>
      </c>
      <c r="E16" s="92"/>
      <c r="F16" s="30"/>
    </row>
    <row r="17" spans="1:6" x14ac:dyDescent="0.2">
      <c r="A17" s="28"/>
      <c r="B17" s="37"/>
      <c r="C17" s="25" t="s">
        <v>37</v>
      </c>
      <c r="D17" s="27">
        <v>6</v>
      </c>
      <c r="E17" s="92"/>
      <c r="F17" s="30"/>
    </row>
    <row r="18" spans="1:6" x14ac:dyDescent="0.2">
      <c r="A18" s="28"/>
      <c r="B18" s="37"/>
      <c r="C18" s="25" t="s">
        <v>38</v>
      </c>
      <c r="D18" s="27">
        <v>22</v>
      </c>
      <c r="E18" s="93"/>
      <c r="F18" s="30"/>
    </row>
    <row r="19" spans="1:6" x14ac:dyDescent="0.2">
      <c r="A19" s="28"/>
      <c r="B19" s="37"/>
      <c r="C19" s="25" t="s">
        <v>39</v>
      </c>
      <c r="D19" s="27" t="s">
        <v>70</v>
      </c>
      <c r="E19" s="92"/>
      <c r="F19" s="30"/>
    </row>
    <row r="20" spans="1:6" x14ac:dyDescent="0.2">
      <c r="A20" s="28"/>
      <c r="B20" s="37"/>
      <c r="C20" s="25" t="s">
        <v>71</v>
      </c>
      <c r="D20" s="27" t="s">
        <v>74</v>
      </c>
      <c r="E20" s="38"/>
      <c r="F20" s="30"/>
    </row>
    <row r="21" spans="1:6" ht="53.25" customHeight="1" x14ac:dyDescent="0.2">
      <c r="A21" s="28"/>
      <c r="B21" s="111" t="s">
        <v>36</v>
      </c>
      <c r="C21" s="112"/>
      <c r="D21" s="112"/>
      <c r="E21" s="113"/>
      <c r="F21" s="30"/>
    </row>
    <row r="22" spans="1:6" ht="6" customHeight="1" x14ac:dyDescent="0.2">
      <c r="A22" s="28"/>
      <c r="B22" s="67"/>
      <c r="C22" s="65"/>
      <c r="D22" s="65"/>
      <c r="E22" s="66"/>
      <c r="F22" s="30"/>
    </row>
    <row r="23" spans="1:6" ht="15.75" thickBot="1" x14ac:dyDescent="0.25">
      <c r="A23" s="28"/>
      <c r="B23" s="102" t="s">
        <v>69</v>
      </c>
      <c r="C23" s="103"/>
      <c r="D23" s="103"/>
      <c r="E23" s="104"/>
      <c r="F23" s="30"/>
    </row>
    <row r="24" spans="1:6" x14ac:dyDescent="0.2">
      <c r="B24" s="32"/>
      <c r="C24" s="33"/>
      <c r="D24" s="32"/>
      <c r="E24" s="32"/>
    </row>
    <row r="25" spans="1:6" hidden="1" x14ac:dyDescent="0.2"/>
    <row r="26" spans="1:6" hidden="1" x14ac:dyDescent="0.2"/>
    <row r="27" spans="1:6" hidden="1" x14ac:dyDescent="0.2"/>
    <row r="28" spans="1:6" hidden="1" x14ac:dyDescent="0.2"/>
    <row r="29" spans="1:6" hidden="1" x14ac:dyDescent="0.2"/>
    <row r="30" spans="1:6" hidden="1" x14ac:dyDescent="0.2"/>
    <row r="31" spans="1:6" hidden="1" x14ac:dyDescent="0.2"/>
    <row r="32" spans="1:6" hidden="1" x14ac:dyDescent="0.2"/>
    <row r="33" hidden="1" x14ac:dyDescent="0.2"/>
    <row r="34" hidden="1" x14ac:dyDescent="0.2"/>
  </sheetData>
  <sheetProtection algorithmName="SHA-512" hashValue="QrxRF4NRWjysO27zA4gthdzInCLy/G+G4QXLSxBTjcevEj6+tCdz5BCkvnOB50bgD06NOR1KLb/RwpD6ubB3qQ==" saltValue="EBIKL4AaysBtur3UFoAGtw==" spinCount="100000" sheet="1" objects="1" scenarios="1"/>
  <mergeCells count="6">
    <mergeCell ref="B21:E21"/>
    <mergeCell ref="B1:E2"/>
    <mergeCell ref="B6:E6"/>
    <mergeCell ref="B9:E9"/>
    <mergeCell ref="B5:E5"/>
    <mergeCell ref="B3:E3"/>
  </mergeCells>
  <pageMargins left="1.34"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3"/>
  <sheetViews>
    <sheetView showGridLines="0" tabSelected="1" showRuler="0" showWhiteSpace="0" topLeftCell="B12" zoomScaleNormal="100" workbookViewId="0">
      <selection activeCell="D22" sqref="D22"/>
    </sheetView>
  </sheetViews>
  <sheetFormatPr defaultColWidth="0" defaultRowHeight="12.75" zeroHeight="1" x14ac:dyDescent="0.2"/>
  <cols>
    <col min="1" max="1" width="2" style="3" hidden="1" customWidth="1"/>
    <col min="2" max="2" width="2" style="3" customWidth="1"/>
    <col min="3" max="3" width="22.140625" style="4" bestFit="1" customWidth="1"/>
    <col min="4" max="4" width="37.5703125" style="4" bestFit="1" customWidth="1"/>
    <col min="5" max="5" width="14.42578125" style="4" bestFit="1" customWidth="1"/>
    <col min="6" max="6" width="11.140625" style="4" bestFit="1" customWidth="1"/>
    <col min="7" max="7" width="2" style="3" customWidth="1"/>
    <col min="8" max="8" width="20.140625" style="3" hidden="1" customWidth="1"/>
    <col min="9" max="9" width="7.140625" style="3" hidden="1" customWidth="1"/>
    <col min="10" max="10" width="1.42578125" style="5" hidden="1" customWidth="1"/>
    <col min="11" max="11" width="9.140625" style="3" hidden="1" customWidth="1"/>
    <col min="12" max="12" width="2" style="3" hidden="1" customWidth="1"/>
    <col min="13" max="13" width="24.85546875" style="3" hidden="1" customWidth="1"/>
    <col min="14" max="14" width="7.42578125" style="3" hidden="1" customWidth="1"/>
    <col min="15" max="15" width="9.140625" style="16" hidden="1" customWidth="1"/>
    <col min="16" max="16384" width="9.140625" style="3" hidden="1"/>
  </cols>
  <sheetData>
    <row r="1" spans="1:15" ht="13.5" customHeight="1" x14ac:dyDescent="0.2"/>
    <row r="2" spans="1:15" s="1" customFormat="1" x14ac:dyDescent="0.2">
      <c r="B2" s="3"/>
      <c r="C2" s="138" t="s">
        <v>30</v>
      </c>
      <c r="D2" s="139"/>
      <c r="E2" s="139"/>
      <c r="F2" s="140"/>
      <c r="G2" s="3"/>
      <c r="J2" s="2"/>
      <c r="O2" s="17"/>
    </row>
    <row r="3" spans="1:15" s="1" customFormat="1" x14ac:dyDescent="0.2">
      <c r="B3" s="3"/>
      <c r="C3" s="141"/>
      <c r="D3" s="142"/>
      <c r="E3" s="142"/>
      <c r="F3" s="143"/>
      <c r="G3" s="3"/>
      <c r="J3" s="2"/>
      <c r="O3" s="17"/>
    </row>
    <row r="4" spans="1:15" s="1" customFormat="1" ht="16.5" customHeight="1" x14ac:dyDescent="0.2">
      <c r="B4" s="3"/>
      <c r="C4" s="152" t="s">
        <v>9</v>
      </c>
      <c r="D4" s="153"/>
      <c r="E4" s="153"/>
      <c r="F4" s="153"/>
      <c r="G4" s="3"/>
      <c r="J4" s="2"/>
      <c r="O4" s="17"/>
    </row>
    <row r="5" spans="1:15" s="1" customFormat="1" ht="13.5" customHeight="1" thickBot="1" x14ac:dyDescent="0.25">
      <c r="B5" s="3"/>
      <c r="C5" s="42"/>
      <c r="D5" s="43"/>
      <c r="E5" s="43"/>
      <c r="F5" s="44"/>
      <c r="G5" s="3"/>
      <c r="J5" s="2"/>
      <c r="O5" s="17"/>
    </row>
    <row r="6" spans="1:15" s="1" customFormat="1" ht="22.5" customHeight="1" thickBot="1" x14ac:dyDescent="0.25">
      <c r="B6" s="3"/>
      <c r="C6" s="45" t="s">
        <v>13</v>
      </c>
      <c r="D6" s="46" t="s">
        <v>10</v>
      </c>
      <c r="E6" s="47">
        <v>200</v>
      </c>
      <c r="F6" s="48"/>
      <c r="G6" s="3"/>
      <c r="J6" s="2"/>
      <c r="O6" s="17"/>
    </row>
    <row r="7" spans="1:15" s="1" customFormat="1" ht="22.5" customHeight="1" thickBot="1" x14ac:dyDescent="0.25">
      <c r="B7" s="3"/>
      <c r="C7" s="45" t="s">
        <v>14</v>
      </c>
      <c r="D7" s="46" t="s">
        <v>61</v>
      </c>
      <c r="E7" s="47">
        <v>2</v>
      </c>
      <c r="F7" s="48"/>
      <c r="G7" s="3"/>
      <c r="J7" s="2"/>
      <c r="O7" s="17"/>
    </row>
    <row r="8" spans="1:15" s="1" customFormat="1" ht="22.5" customHeight="1" thickBot="1" x14ac:dyDescent="0.25">
      <c r="B8" s="3"/>
      <c r="C8" s="45" t="s">
        <v>27</v>
      </c>
      <c r="D8" s="46" t="s">
        <v>11</v>
      </c>
      <c r="E8" s="49">
        <v>2.95</v>
      </c>
      <c r="F8" s="48"/>
      <c r="G8" s="3"/>
      <c r="J8" s="2"/>
      <c r="O8" s="17"/>
    </row>
    <row r="9" spans="1:15" s="1" customFormat="1" ht="22.5" customHeight="1" x14ac:dyDescent="0.2">
      <c r="B9" s="3"/>
      <c r="C9" s="45" t="s">
        <v>15</v>
      </c>
      <c r="D9" s="46" t="s">
        <v>12</v>
      </c>
      <c r="E9" s="50"/>
      <c r="F9" s="48"/>
      <c r="G9" s="3"/>
      <c r="H9" s="3" t="s">
        <v>31</v>
      </c>
      <c r="I9" s="12">
        <v>0</v>
      </c>
      <c r="J9" s="3"/>
      <c r="K9" s="3"/>
      <c r="L9" s="3"/>
      <c r="M9" s="3"/>
      <c r="N9" s="16"/>
      <c r="O9" s="17"/>
    </row>
    <row r="10" spans="1:15" s="1" customFormat="1" ht="36" customHeight="1" x14ac:dyDescent="0.2">
      <c r="B10" s="3"/>
      <c r="C10" s="51"/>
      <c r="D10" s="52"/>
      <c r="E10" s="52"/>
      <c r="F10" s="53"/>
      <c r="G10" s="3"/>
      <c r="H10" s="3"/>
      <c r="I10" s="5"/>
      <c r="J10" s="3"/>
      <c r="K10" s="3"/>
      <c r="L10" s="3"/>
      <c r="M10" s="3"/>
      <c r="N10" s="16"/>
      <c r="O10" s="17"/>
    </row>
    <row r="11" spans="1:15" s="1" customFormat="1" ht="22.5" customHeight="1" x14ac:dyDescent="0.2">
      <c r="B11" s="3"/>
      <c r="C11" s="154" t="s">
        <v>76</v>
      </c>
      <c r="D11" s="154"/>
      <c r="E11" s="154"/>
      <c r="F11" s="154"/>
      <c r="G11" s="3"/>
      <c r="H11" s="3"/>
      <c r="I11" s="5"/>
      <c r="J11" s="3"/>
      <c r="K11" s="3"/>
      <c r="L11" s="3"/>
      <c r="M11" s="3"/>
      <c r="N11" s="16"/>
      <c r="O11" s="17"/>
    </row>
    <row r="12" spans="1:15" ht="15" customHeight="1" x14ac:dyDescent="0.2">
      <c r="C12" s="6"/>
      <c r="D12" s="6"/>
      <c r="E12" s="6"/>
      <c r="F12" s="6"/>
      <c r="H12" s="3" t="s">
        <v>8</v>
      </c>
      <c r="I12" s="12">
        <v>33</v>
      </c>
      <c r="J12" s="3" t="s">
        <v>0</v>
      </c>
      <c r="L12" s="3">
        <f>RANK(N12,$N$12:$N$15,1)</f>
        <v>2</v>
      </c>
      <c r="M12" s="3" t="s">
        <v>1</v>
      </c>
      <c r="N12" s="19">
        <f>(E7*I12)+I9+((E6/I14)*E8)</f>
        <v>89.6</v>
      </c>
    </row>
    <row r="13" spans="1:15" s="1" customFormat="1" x14ac:dyDescent="0.2">
      <c r="B13" s="3"/>
      <c r="C13" s="144" t="s">
        <v>50</v>
      </c>
      <c r="D13" s="145"/>
      <c r="E13" s="145"/>
      <c r="F13" s="146"/>
      <c r="G13" s="3"/>
      <c r="H13" s="3" t="s">
        <v>3</v>
      </c>
      <c r="I13" s="13">
        <v>0.57999999999999996</v>
      </c>
      <c r="J13" s="3"/>
      <c r="K13" s="3"/>
      <c r="L13" s="3">
        <f>RANK(N13,$N$12:$N$15,1)</f>
        <v>3</v>
      </c>
      <c r="M13" s="3" t="s">
        <v>32</v>
      </c>
      <c r="N13" s="19">
        <f>E6*I13</f>
        <v>115.99999999999999</v>
      </c>
      <c r="O13" s="17"/>
    </row>
    <row r="14" spans="1:15" s="1" customFormat="1" x14ac:dyDescent="0.2">
      <c r="B14" s="3"/>
      <c r="C14" s="147"/>
      <c r="D14" s="148"/>
      <c r="E14" s="148"/>
      <c r="F14" s="149"/>
      <c r="G14" s="3"/>
      <c r="H14" s="3" t="s">
        <v>2</v>
      </c>
      <c r="I14" s="5">
        <v>25</v>
      </c>
      <c r="J14" s="3"/>
      <c r="K14" s="3"/>
      <c r="L14" s="3">
        <f>RANK(N14,$N$12:$N$15,1)</f>
        <v>1</v>
      </c>
      <c r="M14" s="3" t="s">
        <v>25</v>
      </c>
      <c r="N14" s="19">
        <f>E6*I15</f>
        <v>50</v>
      </c>
      <c r="O14" s="17"/>
    </row>
    <row r="15" spans="1:15" s="1" customFormat="1" ht="19.5" customHeight="1" x14ac:dyDescent="0.2">
      <c r="B15" s="3"/>
      <c r="C15" s="62" t="s">
        <v>5</v>
      </c>
      <c r="D15" s="63" t="s">
        <v>7</v>
      </c>
      <c r="E15" s="63" t="s">
        <v>6</v>
      </c>
      <c r="F15" s="64" t="s">
        <v>19</v>
      </c>
      <c r="G15" s="3"/>
      <c r="H15" s="75" t="s">
        <v>4</v>
      </c>
      <c r="I15" s="76">
        <v>0.25</v>
      </c>
      <c r="J15" s="75"/>
      <c r="K15" s="75"/>
      <c r="L15" s="75"/>
      <c r="M15" s="75"/>
      <c r="N15" s="77"/>
      <c r="O15" s="17"/>
    </row>
    <row r="16" spans="1:15" s="1" customFormat="1" ht="22.5" customHeight="1" x14ac:dyDescent="0.2">
      <c r="A16" s="1">
        <v>1</v>
      </c>
      <c r="B16" s="3"/>
      <c r="C16" s="54" t="s">
        <v>23</v>
      </c>
      <c r="D16" s="55" t="str">
        <f>VLOOKUP(A16,$L$12:$N$15,2,FALSE)</f>
        <v>Agency Pool Vehicle</v>
      </c>
      <c r="E16" s="56">
        <f>VLOOKUP(A16,$L$12:$N$15,3,FALSE)</f>
        <v>50</v>
      </c>
      <c r="F16" s="88">
        <f>E16/$E$6</f>
        <v>0.25</v>
      </c>
      <c r="G16" s="3"/>
      <c r="J16" s="2"/>
      <c r="O16" s="17"/>
    </row>
    <row r="17" spans="1:15" s="1" customFormat="1" ht="22.5" customHeight="1" x14ac:dyDescent="0.2">
      <c r="A17" s="1">
        <v>2</v>
      </c>
      <c r="B17" s="3"/>
      <c r="C17" s="54" t="s">
        <v>24</v>
      </c>
      <c r="D17" s="55" t="str">
        <f>VLOOKUP(A17,$L$12:$N$15,2,FALSE)</f>
        <v xml:space="preserve">Enterprise Rent-A-Car </v>
      </c>
      <c r="E17" s="56">
        <f>VLOOKUP(A17,$L$12:$N$15,3,FALSE)</f>
        <v>89.6</v>
      </c>
      <c r="F17" s="88">
        <f>E17/$E$6</f>
        <v>0.44799999999999995</v>
      </c>
      <c r="G17" s="3"/>
      <c r="H17" s="75"/>
      <c r="I17" s="78"/>
      <c r="J17" s="2"/>
      <c r="O17" s="17"/>
    </row>
    <row r="18" spans="1:15" s="1" customFormat="1" ht="22.5" customHeight="1" x14ac:dyDescent="0.2">
      <c r="A18" s="1">
        <v>3</v>
      </c>
      <c r="B18" s="3"/>
      <c r="C18" s="54" t="s">
        <v>16</v>
      </c>
      <c r="D18" s="55" t="str">
        <f>VLOOKUP(A18,$L$12:$N$15,2,FALSE)</f>
        <v>Personal Auto - Standard Rate</v>
      </c>
      <c r="E18" s="56">
        <f>VLOOKUP(A18,$L$12:$N$15,3,FALSE)</f>
        <v>115.99999999999999</v>
      </c>
      <c r="F18" s="88">
        <f>E18/$E$6</f>
        <v>0.57999999999999996</v>
      </c>
      <c r="G18" s="3"/>
      <c r="J18" s="2"/>
      <c r="O18" s="17"/>
    </row>
    <row r="19" spans="1:15" s="1" customFormat="1" ht="12.75" customHeight="1" x14ac:dyDescent="0.2">
      <c r="B19" s="3"/>
      <c r="C19" s="57"/>
      <c r="D19" s="58"/>
      <c r="E19" s="59"/>
      <c r="F19" s="60"/>
      <c r="G19" s="3"/>
      <c r="J19" s="2"/>
      <c r="O19" s="17"/>
    </row>
    <row r="20" spans="1:15" s="1" customFormat="1" ht="24.75" customHeight="1" x14ac:dyDescent="0.2">
      <c r="B20" s="3"/>
      <c r="C20" s="54" t="s">
        <v>33</v>
      </c>
      <c r="D20" s="61" t="s">
        <v>34</v>
      </c>
      <c r="E20" s="56">
        <f>E6*F20</f>
        <v>40</v>
      </c>
      <c r="F20" s="88">
        <v>0.2</v>
      </c>
      <c r="G20" s="3"/>
      <c r="J20" s="2"/>
      <c r="O20" s="17"/>
    </row>
    <row r="21" spans="1:15" ht="12" customHeight="1" x14ac:dyDescent="0.2"/>
    <row r="22" spans="1:15" ht="28.5" customHeight="1" x14ac:dyDescent="0.2">
      <c r="C22" s="21" t="s">
        <v>29</v>
      </c>
      <c r="D22" s="14"/>
      <c r="E22" s="20" t="s">
        <v>17</v>
      </c>
      <c r="F22" s="15"/>
    </row>
    <row r="23" spans="1:15" ht="9" customHeight="1" x14ac:dyDescent="0.2">
      <c r="C23" s="6"/>
      <c r="D23" s="8"/>
      <c r="E23" s="9"/>
      <c r="F23" s="6"/>
    </row>
    <row r="24" spans="1:15" s="10" customFormat="1" ht="22.5" customHeight="1" x14ac:dyDescent="0.2">
      <c r="C24" s="7" t="s">
        <v>18</v>
      </c>
      <c r="D24" s="150"/>
      <c r="E24" s="150"/>
      <c r="F24" s="151"/>
      <c r="J24" s="11"/>
      <c r="O24" s="18"/>
    </row>
    <row r="25" spans="1:15" ht="9" customHeight="1" x14ac:dyDescent="0.2"/>
    <row r="26" spans="1:15" ht="22.5" customHeight="1" x14ac:dyDescent="0.2">
      <c r="C26" s="7" t="s">
        <v>26</v>
      </c>
      <c r="D26" s="150"/>
      <c r="E26" s="150"/>
      <c r="F26" s="151"/>
    </row>
    <row r="27" spans="1:15" ht="9" customHeight="1" x14ac:dyDescent="0.2">
      <c r="F27" s="4" t="s">
        <v>0</v>
      </c>
    </row>
    <row r="28" spans="1:15" ht="22.5" customHeight="1" x14ac:dyDescent="0.2">
      <c r="C28" s="7" t="s">
        <v>20</v>
      </c>
      <c r="D28" s="150"/>
      <c r="E28" s="150"/>
      <c r="F28" s="151"/>
    </row>
    <row r="29" spans="1:15" ht="9" customHeight="1" x14ac:dyDescent="0.2"/>
    <row r="30" spans="1:15" ht="22.5" customHeight="1" x14ac:dyDescent="0.2">
      <c r="C30" s="7" t="s">
        <v>21</v>
      </c>
      <c r="D30" s="150"/>
      <c r="E30" s="150"/>
      <c r="F30" s="151"/>
    </row>
    <row r="31" spans="1:15" ht="12.75" customHeight="1" x14ac:dyDescent="0.2"/>
    <row r="32" spans="1:15" ht="14.25" customHeight="1" x14ac:dyDescent="0.2">
      <c r="C32" s="132" t="s">
        <v>72</v>
      </c>
      <c r="D32" s="133"/>
      <c r="E32" s="133"/>
      <c r="F32" s="134"/>
    </row>
    <row r="33" spans="3:15" ht="14.25" customHeight="1" x14ac:dyDescent="0.2">
      <c r="C33" s="135"/>
      <c r="D33" s="136"/>
      <c r="E33" s="136"/>
      <c r="F33" s="137"/>
    </row>
    <row r="34" spans="3:15" s="75" customFormat="1" ht="279" customHeight="1" x14ac:dyDescent="0.2">
      <c r="C34" s="155"/>
      <c r="D34" s="156"/>
      <c r="E34" s="156"/>
      <c r="F34" s="157"/>
      <c r="J34" s="79"/>
      <c r="O34" s="80"/>
    </row>
    <row r="35" spans="3:15" ht="8.25" customHeight="1" x14ac:dyDescent="0.2"/>
    <row r="36" spans="3:15" ht="9.75" customHeight="1" x14ac:dyDescent="0.2">
      <c r="C36" s="158" t="s">
        <v>28</v>
      </c>
      <c r="D36" s="161"/>
      <c r="E36" s="164" t="s">
        <v>22</v>
      </c>
      <c r="F36" s="167"/>
    </row>
    <row r="37" spans="3:15" ht="9.75" customHeight="1" x14ac:dyDescent="0.2">
      <c r="C37" s="159"/>
      <c r="D37" s="162"/>
      <c r="E37" s="165"/>
      <c r="F37" s="168"/>
    </row>
    <row r="38" spans="3:15" ht="9.75" customHeight="1" x14ac:dyDescent="0.2">
      <c r="C38" s="160"/>
      <c r="D38" s="163"/>
      <c r="E38" s="166"/>
      <c r="F38" s="169"/>
    </row>
    <row r="39" spans="3:15" x14ac:dyDescent="0.2"/>
    <row r="40" spans="3:15" ht="9" hidden="1" customHeight="1" x14ac:dyDescent="0.2"/>
    <row r="41" spans="3:15" ht="12.75" hidden="1" customHeight="1" x14ac:dyDescent="0.2"/>
    <row r="42" spans="3:15" ht="12.75" hidden="1" customHeight="1" x14ac:dyDescent="0.2"/>
    <row r="43" spans="3:15" hidden="1" x14ac:dyDescent="0.2"/>
    <row r="44" spans="3:15" ht="9" hidden="1" customHeight="1" x14ac:dyDescent="0.2"/>
    <row r="45" spans="3:15" hidden="1" x14ac:dyDescent="0.2"/>
    <row r="46" spans="3:15" hidden="1" x14ac:dyDescent="0.2"/>
    <row r="47" spans="3:15" hidden="1" x14ac:dyDescent="0.2"/>
    <row r="48" spans="3:15" ht="4.5" hidden="1" customHeight="1" x14ac:dyDescent="0.2"/>
    <row r="49" hidden="1" x14ac:dyDescent="0.2"/>
    <row r="50" hidden="1" x14ac:dyDescent="0.2"/>
    <row r="51" hidden="1" x14ac:dyDescent="0.2"/>
    <row r="52" hidden="1" x14ac:dyDescent="0.2"/>
    <row r="53" x14ac:dyDescent="0.2"/>
  </sheetData>
  <sheetProtection algorithmName="SHA-512" hashValue="hYCB/+JecptXgKtRbAoI5jja5MGzO85415oViHRk5pxY3s031ihvO7Xg5jqgrw8BYbbRbXypxbFsUVRM0X2cRA==" saltValue="eJbBKJwHqgwHul7ZcQnKYQ==" spinCount="100000" sheet="1" selectLockedCells="1"/>
  <protectedRanges>
    <protectedRange sqref="E6:E8" name="Range1"/>
  </protectedRanges>
  <customSheetViews>
    <customSheetView guid="{5950FE84-5AC3-4AE1-A5ED-E07A10D0D922}" showPageBreaks="1" showGridLines="0" fitToPage="1" printArea="1" view="pageLayout" showRuler="0" topLeftCell="B1">
      <selection activeCell="G1" sqref="G1:O1048576"/>
      <pageMargins left="0.75" right="0.75" top="0.75" bottom="0.75" header="0.5" footer="0.24"/>
      <printOptions horizontalCentered="1"/>
      <pageSetup orientation="portrait" r:id="rId1"/>
      <headerFooter alignWithMargins="0">
        <oddFooter>&amp;C&amp;"Verdana,Regular"&amp;8Commonwealth Trip Optimizer</oddFooter>
      </headerFooter>
    </customSheetView>
  </customSheetViews>
  <mergeCells count="14">
    <mergeCell ref="C34:F34"/>
    <mergeCell ref="C36:C38"/>
    <mergeCell ref="D36:D38"/>
    <mergeCell ref="E36:E38"/>
    <mergeCell ref="F36:F38"/>
    <mergeCell ref="C32:F33"/>
    <mergeCell ref="C2:F3"/>
    <mergeCell ref="C13:F14"/>
    <mergeCell ref="D28:F28"/>
    <mergeCell ref="D30:F30"/>
    <mergeCell ref="D24:F24"/>
    <mergeCell ref="D26:F26"/>
    <mergeCell ref="C4:F4"/>
    <mergeCell ref="C11:F11"/>
  </mergeCells>
  <phoneticPr fontId="2" type="noConversion"/>
  <dataValidations count="1">
    <dataValidation type="list" allowBlank="1" showInputMessage="1" showErrorMessage="1" sqref="E7" xr:uid="{00000000-0002-0000-0100-000000000000}">
      <formula1>"1, 2, 3, 4, 5"</formula1>
    </dataValidation>
  </dataValidations>
  <printOptions horizontalCentered="1"/>
  <pageMargins left="0.56000000000000005" right="0.48" top="0.3" bottom="0.75" header="0.5" footer="0.24"/>
  <pageSetup scale="80" orientation="portrait" r:id="rId2"/>
  <headerFooter alignWithMargins="0">
    <oddFooter>&amp;C&amp;"Verdana,Regular"&amp;8Commonwealth Trip Optimizer</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workbookViewId="0">
      <selection activeCell="C4" sqref="C4"/>
    </sheetView>
  </sheetViews>
  <sheetFormatPr defaultColWidth="0" defaultRowHeight="12.75" zeroHeight="1" x14ac:dyDescent="0.2"/>
  <cols>
    <col min="1" max="1" width="2" customWidth="1"/>
    <col min="2" max="2" width="24.85546875" customWidth="1"/>
    <col min="3" max="3" width="13.42578125" customWidth="1"/>
    <col min="4" max="4" width="10.5703125" customWidth="1"/>
    <col min="5" max="5" width="9.140625" customWidth="1"/>
    <col min="6" max="6" width="24.85546875" customWidth="1"/>
    <col min="7" max="7" width="13.42578125" customWidth="1"/>
    <col min="8" max="8" width="10.140625" style="87" customWidth="1"/>
    <col min="9" max="9" width="2" customWidth="1"/>
    <col min="10" max="16384" width="9.140625" hidden="1"/>
  </cols>
  <sheetData>
    <row r="1" spans="1:9" x14ac:dyDescent="0.2">
      <c r="A1" s="1"/>
      <c r="B1" s="41"/>
      <c r="C1" s="170" t="s">
        <v>30</v>
      </c>
      <c r="D1" s="171"/>
      <c r="E1" s="171"/>
      <c r="F1" s="171"/>
      <c r="G1" s="41"/>
      <c r="H1" s="84"/>
      <c r="I1" s="1"/>
    </row>
    <row r="2" spans="1:9" x14ac:dyDescent="0.2">
      <c r="A2" s="1"/>
      <c r="B2" s="41"/>
      <c r="C2" s="118"/>
      <c r="D2" s="118"/>
      <c r="E2" s="118"/>
      <c r="F2" s="118"/>
      <c r="G2" s="41"/>
      <c r="H2" s="84"/>
      <c r="I2" s="1"/>
    </row>
    <row r="3" spans="1:9" x14ac:dyDescent="0.2">
      <c r="A3" s="1"/>
      <c r="B3" s="41"/>
      <c r="C3" s="172" t="s">
        <v>75</v>
      </c>
      <c r="D3" s="172"/>
      <c r="E3" s="172"/>
      <c r="F3" s="172"/>
      <c r="G3" s="41"/>
      <c r="H3" s="84"/>
      <c r="I3" s="1"/>
    </row>
    <row r="4" spans="1:9" x14ac:dyDescent="0.2">
      <c r="A4" s="1"/>
      <c r="B4" s="1"/>
      <c r="C4" s="107"/>
      <c r="D4" s="107"/>
      <c r="E4" s="107"/>
      <c r="F4" s="107"/>
      <c r="G4" s="1"/>
      <c r="H4" s="108"/>
      <c r="I4" s="1"/>
    </row>
    <row r="5" spans="1:9" x14ac:dyDescent="0.2">
      <c r="A5" s="69"/>
      <c r="B5" s="72" t="s">
        <v>40</v>
      </c>
      <c r="C5" s="68"/>
      <c r="D5" s="68"/>
      <c r="E5" s="69"/>
      <c r="F5" s="72" t="s">
        <v>41</v>
      </c>
      <c r="G5" s="68"/>
      <c r="H5" s="68"/>
      <c r="I5" s="69"/>
    </row>
    <row r="6" spans="1:9" x14ac:dyDescent="0.2">
      <c r="A6" s="69"/>
      <c r="B6" s="68"/>
      <c r="C6" s="68"/>
      <c r="D6" s="68"/>
      <c r="E6" s="69"/>
      <c r="F6" s="68"/>
      <c r="G6" s="68"/>
      <c r="H6" s="68"/>
      <c r="I6" s="69"/>
    </row>
    <row r="7" spans="1:9" x14ac:dyDescent="0.2">
      <c r="A7" s="69"/>
      <c r="B7" s="68" t="s">
        <v>42</v>
      </c>
      <c r="C7" s="68" t="s">
        <v>43</v>
      </c>
      <c r="D7" s="70">
        <v>181.5</v>
      </c>
      <c r="E7" s="69"/>
      <c r="F7" s="68" t="s">
        <v>42</v>
      </c>
      <c r="G7" s="68" t="s">
        <v>43</v>
      </c>
      <c r="H7" s="70">
        <v>189.75</v>
      </c>
      <c r="I7" s="69"/>
    </row>
    <row r="8" spans="1:9" x14ac:dyDescent="0.2">
      <c r="A8" s="69"/>
      <c r="B8" s="68" t="s">
        <v>44</v>
      </c>
      <c r="C8" s="68"/>
      <c r="D8" s="71">
        <f>D7/'Ground Travel Worksheet'!I13</f>
        <v>312.93103448275866</v>
      </c>
      <c r="E8" s="69"/>
      <c r="F8" s="68" t="s">
        <v>44</v>
      </c>
      <c r="G8" s="68"/>
      <c r="H8" s="71">
        <f>H7/'Ground Travel Worksheet'!I13</f>
        <v>327.15517241379314</v>
      </c>
      <c r="I8" s="69"/>
    </row>
    <row r="9" spans="1:9" x14ac:dyDescent="0.2">
      <c r="A9" s="69"/>
      <c r="B9" s="68" t="s">
        <v>45</v>
      </c>
      <c r="C9" s="68"/>
      <c r="D9" s="70">
        <f>(D8/25)*'Ground Travel Worksheet'!E8</f>
        <v>36.925862068965529</v>
      </c>
      <c r="E9" s="69"/>
      <c r="F9" s="68" t="s">
        <v>45</v>
      </c>
      <c r="G9" s="68"/>
      <c r="H9" s="70">
        <f>(H8/25)*'Ground Travel Worksheet'!E8</f>
        <v>38.604310344827596</v>
      </c>
      <c r="I9" s="69"/>
    </row>
    <row r="10" spans="1:9" x14ac:dyDescent="0.2">
      <c r="A10" s="69"/>
      <c r="B10" s="68" t="s">
        <v>46</v>
      </c>
      <c r="C10" s="68"/>
      <c r="D10" s="70">
        <f>D7+D9</f>
        <v>218.42586206896553</v>
      </c>
      <c r="E10" s="69"/>
      <c r="F10" s="68" t="s">
        <v>46</v>
      </c>
      <c r="G10" s="68"/>
      <c r="H10" s="70">
        <f>H7+H9</f>
        <v>228.35431034482758</v>
      </c>
      <c r="I10" s="69"/>
    </row>
    <row r="11" spans="1:9" x14ac:dyDescent="0.2">
      <c r="A11" s="69"/>
      <c r="B11" s="72" t="s">
        <v>63</v>
      </c>
      <c r="C11" s="72"/>
      <c r="D11" s="73">
        <f>D10/'Ground Travel Worksheet'!I13</f>
        <v>376.59631391200958</v>
      </c>
      <c r="E11" s="69"/>
      <c r="F11" s="72" t="s">
        <v>63</v>
      </c>
      <c r="G11" s="72"/>
      <c r="H11" s="73">
        <f>H10/'Ground Travel Worksheet'!I13</f>
        <v>393.71432818073725</v>
      </c>
      <c r="I11" s="69"/>
    </row>
    <row r="12" spans="1:9" x14ac:dyDescent="0.2">
      <c r="A12" s="69"/>
      <c r="B12" s="69"/>
      <c r="C12" s="69"/>
      <c r="D12" s="69"/>
      <c r="E12" s="69"/>
      <c r="F12" s="69"/>
      <c r="G12" s="69"/>
      <c r="H12" s="85"/>
      <c r="I12" s="69"/>
    </row>
    <row r="13" spans="1:9" x14ac:dyDescent="0.2">
      <c r="A13" s="69"/>
      <c r="B13" s="72" t="s">
        <v>52</v>
      </c>
      <c r="C13" s="68"/>
      <c r="D13" s="68"/>
      <c r="E13" s="69"/>
      <c r="F13" s="72" t="s">
        <v>53</v>
      </c>
      <c r="G13" s="68"/>
      <c r="H13" s="68"/>
      <c r="I13" s="69"/>
    </row>
    <row r="14" spans="1:9" x14ac:dyDescent="0.2">
      <c r="A14" s="69"/>
      <c r="B14" s="110" t="s">
        <v>73</v>
      </c>
      <c r="C14" s="68"/>
      <c r="D14" s="68"/>
      <c r="E14" s="69"/>
      <c r="F14" s="110" t="s">
        <v>73</v>
      </c>
      <c r="G14" s="68"/>
      <c r="H14" s="68"/>
      <c r="I14" s="69"/>
    </row>
    <row r="15" spans="1:9" x14ac:dyDescent="0.2">
      <c r="A15" s="69"/>
      <c r="B15" s="68" t="s">
        <v>47</v>
      </c>
      <c r="C15" s="68" t="s">
        <v>48</v>
      </c>
      <c r="D15" s="70">
        <v>660</v>
      </c>
      <c r="E15" s="69"/>
      <c r="F15" s="68" t="s">
        <v>47</v>
      </c>
      <c r="G15" s="68" t="s">
        <v>48</v>
      </c>
      <c r="H15" s="70">
        <v>690</v>
      </c>
      <c r="I15" s="69"/>
    </row>
    <row r="16" spans="1:9" x14ac:dyDescent="0.2">
      <c r="A16" s="69"/>
      <c r="B16" s="68" t="s">
        <v>44</v>
      </c>
      <c r="C16" s="68"/>
      <c r="D16" s="71">
        <f>D15/'Ground Travel Worksheet'!I13</f>
        <v>1137.9310344827586</v>
      </c>
      <c r="E16" s="69"/>
      <c r="F16" s="68" t="s">
        <v>44</v>
      </c>
      <c r="G16" s="68"/>
      <c r="H16" s="71">
        <f>H15/'Ground Travel Worksheet'!I13</f>
        <v>1189.6551724137933</v>
      </c>
      <c r="I16" s="69"/>
    </row>
    <row r="17" spans="1:9" x14ac:dyDescent="0.2">
      <c r="A17" s="69"/>
      <c r="B17" s="68" t="s">
        <v>45</v>
      </c>
      <c r="C17" s="68"/>
      <c r="D17" s="70">
        <f>(D16/25)*'Ground Travel Worksheet'!E8</f>
        <v>134.27586206896552</v>
      </c>
      <c r="E17" s="69"/>
      <c r="F17" s="68" t="s">
        <v>45</v>
      </c>
      <c r="G17" s="68"/>
      <c r="H17" s="70">
        <f>(H16/25)*'Ground Travel Worksheet'!E8</f>
        <v>140.37931034482762</v>
      </c>
      <c r="I17" s="69"/>
    </row>
    <row r="18" spans="1:9" x14ac:dyDescent="0.2">
      <c r="A18" s="69"/>
      <c r="B18" s="68" t="s">
        <v>46</v>
      </c>
      <c r="C18" s="68"/>
      <c r="D18" s="70">
        <f>D17+D15</f>
        <v>794.27586206896558</v>
      </c>
      <c r="E18" s="69"/>
      <c r="F18" s="68" t="s">
        <v>46</v>
      </c>
      <c r="G18" s="68"/>
      <c r="H18" s="70">
        <f>H15+H17</f>
        <v>830.37931034482767</v>
      </c>
      <c r="I18" s="69"/>
    </row>
    <row r="19" spans="1:9" x14ac:dyDescent="0.2">
      <c r="A19" s="69"/>
      <c r="B19" s="72" t="s">
        <v>63</v>
      </c>
      <c r="C19" s="72"/>
      <c r="D19" s="73">
        <f>D18/'Ground Travel Worksheet'!I13</f>
        <v>1369.4411414982167</v>
      </c>
      <c r="E19" s="69"/>
      <c r="F19" s="72" t="s">
        <v>63</v>
      </c>
      <c r="G19" s="72"/>
      <c r="H19" s="73">
        <f>H18/'Ground Travel Worksheet'!I13</f>
        <v>1431.688466111772</v>
      </c>
      <c r="I19" s="69"/>
    </row>
    <row r="20" spans="1:9" x14ac:dyDescent="0.2">
      <c r="A20" s="69"/>
      <c r="B20" s="69"/>
      <c r="C20" s="69"/>
      <c r="D20" s="69"/>
      <c r="E20" s="69"/>
      <c r="F20" s="69"/>
      <c r="G20" s="69"/>
      <c r="H20" s="85"/>
      <c r="I20" s="69"/>
    </row>
    <row r="21" spans="1:9" x14ac:dyDescent="0.2">
      <c r="A21" s="69"/>
      <c r="B21" s="72" t="s">
        <v>55</v>
      </c>
      <c r="C21" s="68"/>
      <c r="D21" s="68"/>
      <c r="E21" s="69"/>
      <c r="F21" s="72" t="s">
        <v>54</v>
      </c>
      <c r="G21" s="68"/>
      <c r="H21" s="68"/>
      <c r="I21" s="69"/>
    </row>
    <row r="22" spans="1:9" x14ac:dyDescent="0.2">
      <c r="A22" s="109"/>
      <c r="B22" s="110" t="s">
        <v>73</v>
      </c>
      <c r="C22" s="68"/>
      <c r="D22" s="68"/>
      <c r="E22" s="69"/>
      <c r="F22" s="110" t="s">
        <v>73</v>
      </c>
      <c r="G22" s="68"/>
      <c r="H22" s="68"/>
      <c r="I22" s="69"/>
    </row>
    <row r="23" spans="1:9" x14ac:dyDescent="0.2">
      <c r="A23" s="69"/>
      <c r="B23" s="68" t="s">
        <v>49</v>
      </c>
      <c r="C23" s="68" t="s">
        <v>48</v>
      </c>
      <c r="D23" s="70"/>
      <c r="E23" s="69"/>
      <c r="F23" s="68" t="s">
        <v>49</v>
      </c>
      <c r="G23" s="68" t="s">
        <v>48</v>
      </c>
      <c r="H23" s="70"/>
      <c r="I23" s="69"/>
    </row>
    <row r="24" spans="1:9" x14ac:dyDescent="0.2">
      <c r="A24" s="69"/>
      <c r="B24" s="68" t="s">
        <v>44</v>
      </c>
      <c r="C24" s="68"/>
      <c r="D24" s="71">
        <f>D23/'Ground Travel Worksheet'!I13</f>
        <v>0</v>
      </c>
      <c r="E24" s="69"/>
      <c r="F24" s="68" t="s">
        <v>44</v>
      </c>
      <c r="G24" s="68"/>
      <c r="H24" s="71">
        <f>H23/'Ground Travel Worksheet'!I13</f>
        <v>0</v>
      </c>
      <c r="I24" s="69"/>
    </row>
    <row r="25" spans="1:9" x14ac:dyDescent="0.2">
      <c r="A25" s="69"/>
      <c r="B25" s="68" t="s">
        <v>45</v>
      </c>
      <c r="C25" s="68"/>
      <c r="D25" s="70">
        <f>(D24/25)*'Ground Travel Worksheet'!E8</f>
        <v>0</v>
      </c>
      <c r="E25" s="69"/>
      <c r="F25" s="68" t="s">
        <v>45</v>
      </c>
      <c r="G25" s="68"/>
      <c r="H25" s="70">
        <f>(H24/25)*'Ground Travel Worksheet'!E8</f>
        <v>0</v>
      </c>
      <c r="I25" s="69"/>
    </row>
    <row r="26" spans="1:9" x14ac:dyDescent="0.2">
      <c r="A26" s="69"/>
      <c r="B26" s="68" t="s">
        <v>46</v>
      </c>
      <c r="C26" s="68"/>
      <c r="D26" s="70">
        <f>D23+D25</f>
        <v>0</v>
      </c>
      <c r="E26" s="69"/>
      <c r="F26" s="68" t="s">
        <v>46</v>
      </c>
      <c r="G26" s="68"/>
      <c r="H26" s="70">
        <f>H23+H25</f>
        <v>0</v>
      </c>
      <c r="I26" s="69"/>
    </row>
    <row r="27" spans="1:9" x14ac:dyDescent="0.2">
      <c r="A27" s="69"/>
      <c r="B27" s="72" t="s">
        <v>63</v>
      </c>
      <c r="C27" s="72"/>
      <c r="D27" s="73">
        <f>D26/'Ground Travel Worksheet'!I13</f>
        <v>0</v>
      </c>
      <c r="E27" s="69"/>
      <c r="F27" s="72" t="s">
        <v>63</v>
      </c>
      <c r="G27" s="72"/>
      <c r="H27" s="73">
        <f>H26/'Ground Travel Worksheet'!I13</f>
        <v>0</v>
      </c>
      <c r="I27" s="69"/>
    </row>
    <row r="28" spans="1:9" x14ac:dyDescent="0.2">
      <c r="A28" s="69"/>
      <c r="B28" s="69"/>
      <c r="C28" s="69"/>
      <c r="D28" s="69"/>
      <c r="E28" s="69"/>
      <c r="F28" s="69"/>
      <c r="G28" s="69"/>
      <c r="H28" s="85"/>
      <c r="I28" s="69"/>
    </row>
    <row r="29" spans="1:9" x14ac:dyDescent="0.2">
      <c r="A29" s="69"/>
      <c r="B29" s="72" t="s">
        <v>57</v>
      </c>
      <c r="C29" s="68"/>
      <c r="D29" s="68"/>
      <c r="E29" s="69"/>
      <c r="F29" s="72" t="s">
        <v>58</v>
      </c>
      <c r="G29" s="68"/>
      <c r="H29" s="68"/>
      <c r="I29" s="69"/>
    </row>
    <row r="30" spans="1:9" x14ac:dyDescent="0.2">
      <c r="A30" s="69"/>
      <c r="B30" s="110" t="s">
        <v>73</v>
      </c>
      <c r="C30" s="68"/>
      <c r="D30" s="68"/>
      <c r="E30" s="69"/>
      <c r="F30" s="110" t="s">
        <v>73</v>
      </c>
      <c r="G30" s="68"/>
      <c r="H30" s="68"/>
      <c r="I30" s="69"/>
    </row>
    <row r="31" spans="1:9" ht="14.25" x14ac:dyDescent="0.2">
      <c r="A31" s="69"/>
      <c r="B31" s="68" t="s">
        <v>56</v>
      </c>
      <c r="C31" s="68" t="s">
        <v>48</v>
      </c>
      <c r="D31" s="70"/>
      <c r="E31" s="69"/>
      <c r="F31" s="68" t="s">
        <v>56</v>
      </c>
      <c r="G31" s="68" t="s">
        <v>48</v>
      </c>
      <c r="H31" s="70"/>
      <c r="I31" s="69"/>
    </row>
    <row r="32" spans="1:9" x14ac:dyDescent="0.2">
      <c r="A32" s="69"/>
      <c r="B32" s="68" t="s">
        <v>44</v>
      </c>
      <c r="C32" s="68"/>
      <c r="D32" s="71">
        <f>D31/'Ground Travel Worksheet'!I13</f>
        <v>0</v>
      </c>
      <c r="E32" s="69"/>
      <c r="F32" s="68" t="s">
        <v>44</v>
      </c>
      <c r="G32" s="68"/>
      <c r="H32" s="71">
        <f>H31/'Ground Travel Worksheet'!I13</f>
        <v>0</v>
      </c>
      <c r="I32" s="69"/>
    </row>
    <row r="33" spans="1:9" x14ac:dyDescent="0.2">
      <c r="A33" s="69"/>
      <c r="B33" s="68" t="s">
        <v>45</v>
      </c>
      <c r="C33" s="68"/>
      <c r="D33" s="70">
        <f>(D32/25)*'Ground Travel Worksheet'!E8</f>
        <v>0</v>
      </c>
      <c r="E33" s="69"/>
      <c r="F33" s="68" t="s">
        <v>45</v>
      </c>
      <c r="G33" s="68"/>
      <c r="H33" s="70">
        <f>(H32/25)*'Ground Travel Worksheet'!E8</f>
        <v>0</v>
      </c>
      <c r="I33" s="69"/>
    </row>
    <row r="34" spans="1:9" x14ac:dyDescent="0.2">
      <c r="A34" s="69"/>
      <c r="B34" s="68" t="s">
        <v>46</v>
      </c>
      <c r="C34" s="68"/>
      <c r="D34" s="70">
        <f>D31+D33</f>
        <v>0</v>
      </c>
      <c r="E34" s="69"/>
      <c r="F34" s="68" t="s">
        <v>46</v>
      </c>
      <c r="G34" s="68"/>
      <c r="H34" s="70">
        <f>H31+H33</f>
        <v>0</v>
      </c>
      <c r="I34" s="69"/>
    </row>
    <row r="35" spans="1:9" x14ac:dyDescent="0.2">
      <c r="A35" s="74"/>
      <c r="B35" s="72" t="s">
        <v>63</v>
      </c>
      <c r="C35" s="72"/>
      <c r="D35" s="73">
        <f>D34/'Ground Travel Worksheet'!I13</f>
        <v>0</v>
      </c>
      <c r="E35" s="69"/>
      <c r="F35" s="72" t="s">
        <v>63</v>
      </c>
      <c r="G35" s="72"/>
      <c r="H35" s="73">
        <f>H34/'Ground Travel Worksheet'!I13</f>
        <v>0</v>
      </c>
      <c r="I35" s="74"/>
    </row>
    <row r="36" spans="1:9" x14ac:dyDescent="0.2">
      <c r="H36" s="86"/>
    </row>
    <row r="37" spans="1:9" hidden="1" x14ac:dyDescent="0.2"/>
    <row r="38" spans="1:9" hidden="1" x14ac:dyDescent="0.2"/>
    <row r="39" spans="1:9" hidden="1" x14ac:dyDescent="0.2"/>
    <row r="40" spans="1:9" hidden="1" x14ac:dyDescent="0.2"/>
    <row r="41" spans="1:9" hidden="1" x14ac:dyDescent="0.2"/>
    <row r="42" spans="1:9" hidden="1" x14ac:dyDescent="0.2"/>
    <row r="43" spans="1:9" hidden="1" x14ac:dyDescent="0.2"/>
    <row r="44" spans="1:9" hidden="1" x14ac:dyDescent="0.2"/>
    <row r="45" spans="1:9" hidden="1" x14ac:dyDescent="0.2"/>
    <row r="46" spans="1:9" hidden="1" x14ac:dyDescent="0.2"/>
    <row r="47" spans="1:9" hidden="1" x14ac:dyDescent="0.2"/>
    <row r="48" spans="1:9" hidden="1" x14ac:dyDescent="0.2"/>
  </sheetData>
  <sheetProtection algorithmName="SHA-512" hashValue="cVAMsFX7H5pHCe+qgiqKi2OhJ94sgp1wNKHi5g9PubDK0dBxcd6gQ2sI6Ja+JtG1x6urt49oXW1eQEUMl4qFxA==" saltValue="QGr6pMpAktPNuyF7czJZLQ==" spinCount="100000" sheet="1" objects="1" scenarios="1"/>
  <mergeCells count="2">
    <mergeCell ref="C1:F2"/>
    <mergeCell ref="C3:F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D19F9D8C2F434BB96E454583031D49" ma:contentTypeVersion="3" ma:contentTypeDescription="Create a new document." ma:contentTypeScope="" ma:versionID="e46ff31b99ed00757176c4a796f1f734">
  <xsd:schema xmlns:xsd="http://www.w3.org/2001/XMLSchema" xmlns:xs="http://www.w3.org/2001/XMLSchema" xmlns:p="http://schemas.microsoft.com/office/2006/metadata/properties" xmlns:ns1="http://schemas.microsoft.com/sharepoint/v3" xmlns:ns3="7184e930-2734-400f-97b8-dcfe5ea59d48" targetNamespace="http://schemas.microsoft.com/office/2006/metadata/properties" ma:root="true" ma:fieldsID="3981cb467c3c5d346d422f529188a229" ns1:_="" ns3:_="">
    <xsd:import namespace="http://schemas.microsoft.com/sharepoint/v3"/>
    <xsd:import namespace="7184e930-2734-400f-97b8-dcfe5ea59d48"/>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e930-2734-400f-97b8-dcfe5ea59d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0407E-9116-48BF-A0D2-07A9A97D7B91}">
  <ds:schemaRefs>
    <ds:schemaRef ds:uri="http://schemas.microsoft.com/sharepoint/v3/contenttype/forms"/>
  </ds:schemaRefs>
</ds:datastoreItem>
</file>

<file path=customXml/itemProps2.xml><?xml version="1.0" encoding="utf-8"?>
<ds:datastoreItem xmlns:ds="http://schemas.openxmlformats.org/officeDocument/2006/customXml" ds:itemID="{B4A45D1C-2CB3-4B0A-8931-2DDED4FDA995}">
  <ds:schemaRefs>
    <ds:schemaRef ds:uri="http://purl.org/dc/elements/1.1/"/>
    <ds:schemaRef ds:uri="http://schemas.microsoft.com/office/2006/documentManagement/types"/>
    <ds:schemaRef ds:uri="http://schemas.microsoft.com/office/infopath/2007/PartnerControls"/>
    <ds:schemaRef ds:uri="http://schemas.microsoft.com/sharepoint/v3"/>
    <ds:schemaRef ds:uri="http://purl.org/dc/dcmitype/"/>
    <ds:schemaRef ds:uri="http://www.w3.org/XML/1998/namespace"/>
    <ds:schemaRef ds:uri="http://schemas.openxmlformats.org/package/2006/metadata/core-properties"/>
    <ds:schemaRef ds:uri="http://purl.org/dc/terms/"/>
    <ds:schemaRef ds:uri="http://schemas.microsoft.com/sharepoint/v4"/>
    <ds:schemaRef ds:uri="http://schemas.microsoft.com/office/2006/metadata/properties"/>
  </ds:schemaRefs>
</ds:datastoreItem>
</file>

<file path=customXml/itemProps3.xml><?xml version="1.0" encoding="utf-8"?>
<ds:datastoreItem xmlns:ds="http://schemas.openxmlformats.org/officeDocument/2006/customXml" ds:itemID="{FD98F87F-FA1A-48E5-A15C-DC20F1150A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General Information</vt:lpstr>
      <vt:lpstr>Ground Travel Worksheet</vt:lpstr>
      <vt:lpstr>Weekly &amp; Monthly Rental Rates</vt:lpstr>
      <vt:lpstr>'Ground Travel Worksheet'!Print_Area</vt:lpstr>
    </vt:vector>
  </TitlesOfParts>
  <Company>Enterprise Rent-A-Car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Ground Travel Worksheet</dc:title>
  <dc:subject>Mileage entry for ground travel</dc:subject>
  <dc:creator>DGS Vehicle Management</dc:creator>
  <cp:keywords>mileage</cp:keywords>
  <dc:description>This worksheet is updated with the current fuel price weekly every Monday.</dc:description>
  <cp:lastModifiedBy>Welsh, Crystal B.</cp:lastModifiedBy>
  <cp:lastPrinted>2018-01-03T17:16:09Z</cp:lastPrinted>
  <dcterms:created xsi:type="dcterms:W3CDTF">2011-06-01T20:00:55Z</dcterms:created>
  <dcterms:modified xsi:type="dcterms:W3CDTF">2019-06-05T15:05:33Z</dcterms:modified>
  <cp:category>6/4/2012</cp:category>
  <cp:contentStatus>Published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0x0101006DD19F9D8C2F434BB96E454583031D49</vt:lpwstr>
  </property>
  <property fmtid="{D5CDD505-2E9C-101B-9397-08002B2CF9AE}" pid="3" name="PublishingContact">
    <vt:lpwstr/>
  </property>
  <property fmtid="{D5CDD505-2E9C-101B-9397-08002B2CF9AE}" pid="4" name="PublishingRollupImage">
    <vt:lpwstr/>
  </property>
  <property fmtid="{D5CDD505-2E9C-101B-9397-08002B2CF9AE}" pid="5" name="Order">
    <vt:r8>87600</vt:r8>
  </property>
  <property fmtid="{D5CDD505-2E9C-101B-9397-08002B2CF9AE}" pid="6" name="PublishingContactEmail">
    <vt:lpwstr/>
  </property>
  <property fmtid="{D5CDD505-2E9C-101B-9397-08002B2CF9AE}" pid="7" name="xd_Signature">
    <vt:bool>false</vt:bool>
  </property>
  <property fmtid="{D5CDD505-2E9C-101B-9397-08002B2CF9AE}" pid="8" name="PublishingVariationGroupID">
    <vt:lpwstr/>
  </property>
  <property fmtid="{D5CDD505-2E9C-101B-9397-08002B2CF9AE}" pid="9" name="xd_ProgID">
    <vt:lpwstr/>
  </property>
  <property fmtid="{D5CDD505-2E9C-101B-9397-08002B2CF9AE}" pid="10" name="PublishingContactPicture">
    <vt:lpwstr/>
  </property>
  <property fmtid="{D5CDD505-2E9C-101B-9397-08002B2CF9AE}" pid="11" name="PublishingVariationRelationshipLinkFieldID">
    <vt:lpwstr/>
  </property>
  <property fmtid="{D5CDD505-2E9C-101B-9397-08002B2CF9AE}" pid="12" name="PublishingContactName">
    <vt:lpwstr/>
  </property>
  <property fmtid="{D5CDD505-2E9C-101B-9397-08002B2CF9AE}" pid="13" name="Comments">
    <vt:lpwstr/>
  </property>
  <property fmtid="{D5CDD505-2E9C-101B-9397-08002B2CF9AE}" pid="14" name="PublishingPageLayout">
    <vt:lpwstr/>
  </property>
  <property fmtid="{D5CDD505-2E9C-101B-9397-08002B2CF9AE}" pid="15" name="TemplateUrl">
    <vt:lpwstr/>
  </property>
  <property fmtid="{D5CDD505-2E9C-101B-9397-08002B2CF9AE}" pid="16" name="Audience">
    <vt:lpwstr/>
  </property>
  <property fmtid="{D5CDD505-2E9C-101B-9397-08002B2CF9AE}" pid="17" name="SeoBrowserTitle">
    <vt:lpwstr/>
  </property>
  <property fmtid="{D5CDD505-2E9C-101B-9397-08002B2CF9AE}" pid="18" name="SeoKeywords">
    <vt:lpwstr/>
  </property>
  <property fmtid="{D5CDD505-2E9C-101B-9397-08002B2CF9AE}" pid="19" name="RobotsNoIndex">
    <vt:bool>false</vt:bool>
  </property>
  <property fmtid="{D5CDD505-2E9C-101B-9397-08002B2CF9AE}" pid="20" name="SeoMetaDescription">
    <vt:lpwstr/>
  </property>
  <property fmtid="{D5CDD505-2E9C-101B-9397-08002B2CF9AE}" pid="21" name="_SourceUrl">
    <vt:lpwstr/>
  </property>
  <property fmtid="{D5CDD505-2E9C-101B-9397-08002B2CF9AE}" pid="22" name="_SharedFileIndex">
    <vt:lpwstr/>
  </property>
  <property fmtid="{D5CDD505-2E9C-101B-9397-08002B2CF9AE}" pid="23" name="PublishingIsFurlPage">
    <vt:bool>false</vt:bool>
  </property>
</Properties>
</file>