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erformance\PY 2023-24\Final for PDE website\"/>
    </mc:Choice>
  </mc:AlternateContent>
  <xr:revisionPtr revIDLastSave="0" documentId="13_ncr:1_{B29EB84C-A0A6-44C5-9FA4-A9D9BFF0D31D}" xr6:coauthVersionLast="47" xr6:coauthVersionMax="47" xr10:uidLastSave="{00000000-0000-0000-0000-000000000000}"/>
  <bookViews>
    <workbookView xWindow="-120" yWindow="-120" windowWidth="29040" windowHeight="15720" xr2:uid="{4058CD4E-377D-4BB6-9D42-BC3FC31A3D61}"/>
  </bookViews>
  <sheets>
    <sheet name="Section 243 IELCE" sheetId="2" r:id="rId1"/>
    <sheet name="Gain by EFL level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K5" i="4"/>
  <c r="P16" i="4"/>
  <c r="P15" i="4"/>
  <c r="P14" i="4"/>
  <c r="P13" i="4"/>
  <c r="P12" i="4"/>
  <c r="E21" i="4"/>
  <c r="E20" i="4"/>
  <c r="E19" i="4"/>
  <c r="E18" i="4"/>
  <c r="E17" i="4"/>
  <c r="P10" i="4"/>
  <c r="P9" i="4"/>
  <c r="P8" i="4"/>
  <c r="P7" i="4"/>
  <c r="P6" i="4"/>
  <c r="P5" i="4"/>
  <c r="E15" i="4"/>
  <c r="E14" i="4"/>
  <c r="E13" i="4"/>
  <c r="E12" i="4"/>
  <c r="E11" i="4"/>
  <c r="E10" i="4"/>
  <c r="E8" i="4"/>
  <c r="E7" i="4"/>
  <c r="E6" i="4"/>
  <c r="E5" i="4"/>
  <c r="D16" i="4"/>
  <c r="C16" i="4"/>
  <c r="E16" i="4" s="1"/>
  <c r="O11" i="4"/>
  <c r="N11" i="4"/>
  <c r="P11" i="4" s="1"/>
  <c r="C22" i="4"/>
  <c r="O17" i="4"/>
  <c r="N17" i="4"/>
  <c r="P17" i="4" s="1"/>
  <c r="D9" i="4"/>
  <c r="C9" i="4"/>
  <c r="E9" i="4" s="1"/>
  <c r="K15" i="4"/>
  <c r="K14" i="4"/>
  <c r="I17" i="4"/>
  <c r="K17" i="4" s="1"/>
  <c r="K8" i="4"/>
  <c r="K7" i="4"/>
  <c r="K6" i="4"/>
  <c r="J11" i="4"/>
  <c r="I11" i="4"/>
  <c r="K11" i="4" s="1"/>
  <c r="E22" i="4" l="1"/>
  <c r="K7" i="2" l="1"/>
  <c r="L7" i="2" s="1"/>
  <c r="E7" i="2"/>
  <c r="K6" i="2"/>
  <c r="L6" i="2" s="1"/>
  <c r="E6" i="2"/>
  <c r="K5" i="2"/>
  <c r="L5" i="2" s="1"/>
  <c r="E5" i="2"/>
  <c r="K4" i="2"/>
  <c r="L4" i="2" s="1"/>
  <c r="E4" i="2"/>
  <c r="K3" i="2"/>
  <c r="L3" i="2" s="1"/>
  <c r="E3" i="2"/>
</calcChain>
</file>

<file path=xl/sharedStrings.xml><?xml version="1.0" encoding="utf-8"?>
<sst xmlns="http://schemas.openxmlformats.org/spreadsheetml/2006/main" count="81" uniqueCount="42">
  <si>
    <t>AUN</t>
  </si>
  <si>
    <t>Agency Name</t>
  </si>
  <si>
    <t>Beyond Literacy</t>
  </si>
  <si>
    <t>District 1199C Trng &amp; Upgrd Fd</t>
  </si>
  <si>
    <t>Northampton Co Area CC/ Main</t>
  </si>
  <si>
    <t>ABE Level</t>
  </si>
  <si>
    <t>Count</t>
  </si>
  <si>
    <t>Total</t>
  </si>
  <si>
    <t>Percent</t>
  </si>
  <si>
    <t>ESL Level</t>
  </si>
  <si>
    <t>ABE Level 2</t>
  </si>
  <si>
    <t>ESL Level 1</t>
  </si>
  <si>
    <t>ABE Level 3</t>
  </si>
  <si>
    <t>ESL Level 3</t>
  </si>
  <si>
    <t>ABE Level 4</t>
  </si>
  <si>
    <t>ESL Level 4</t>
  </si>
  <si>
    <t>ABE Level 5</t>
  </si>
  <si>
    <t>ESL Level 5</t>
  </si>
  <si>
    <t>TOTAL</t>
  </si>
  <si>
    <t>ESL Level 6</t>
  </si>
  <si>
    <t>ESL Level 2</t>
  </si>
  <si>
    <t>ABE Level 1</t>
  </si>
  <si>
    <t>Enrollment and Attendance Hours</t>
  </si>
  <si>
    <t>Agencies with ESL only</t>
  </si>
  <si>
    <t>Agencies with ABE and  ESL</t>
  </si>
  <si>
    <t>Had EFL gain by Entry EFL and By Agency: Contract 061</t>
  </si>
  <si>
    <t>EFL Gain by Pre/Posttesting and Passing HSE Subtest</t>
  </si>
  <si>
    <t>Lehigh Carbon Community College</t>
  </si>
  <si>
    <t>Lancaster-Lebanon IU 13</t>
  </si>
  <si>
    <t>PY 2023-24 Section 243 Integrated English Literacy and Civics Education 061
Enrollment, EFL Gain, and HSE Credential Earned</t>
  </si>
  <si>
    <t>HSE Credential Earned</t>
  </si>
  <si>
    <t>Contracted Enrollment</t>
  </si>
  <si>
    <t>Percentage Enrollment
Target 100%</t>
  </si>
  <si>
    <t>Students in Column D who entered at all EFLs</t>
  </si>
  <si>
    <t># Students in Column H who had an EFL gain with pre/post-testing</t>
  </si>
  <si>
    <r>
      <t xml:space="preserve"># Students in Column H who had an EFL gain by passing an HSE subtest only 
</t>
    </r>
    <r>
      <rPr>
        <sz val="11"/>
        <rFont val="Arial"/>
        <family val="2"/>
      </rPr>
      <t>(This includes students who ended up passing the full exam and getting the HSE credential. This does not include people who got an EFL gain by pre/posting. Those individuals are included in Column I.)</t>
    </r>
  </si>
  <si>
    <r>
      <t xml:space="preserve">Total # of enrolled students who had an EFL gain 
</t>
    </r>
    <r>
      <rPr>
        <sz val="11"/>
        <rFont val="Arial"/>
        <family val="2"/>
      </rPr>
      <t>(column I + column J)</t>
    </r>
  </si>
  <si>
    <r>
      <t xml:space="preserve">% of Students in Column H who had an EFL gain </t>
    </r>
    <r>
      <rPr>
        <sz val="11"/>
        <rFont val="Arial"/>
        <family val="2"/>
      </rPr>
      <t>(column L / column H)</t>
    </r>
  </si>
  <si>
    <r>
      <t xml:space="preserve"># Students in Column J who passed the HSE exam
</t>
    </r>
    <r>
      <rPr>
        <sz val="11"/>
        <rFont val="Arial"/>
        <family val="2"/>
      </rPr>
      <t>(This is a subset of Column J.)</t>
    </r>
  </si>
  <si>
    <t>Enrolled Students (Unduplicated Adults w/12+ 061 Hours)</t>
  </si>
  <si>
    <t>Total 061 Hours</t>
  </si>
  <si>
    <t>Average 061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</si>
</sst>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17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</cellStyleXfs>
  <cellXfs count="155">
    <xf numFmtId="0" fontId="0" fillId="0" borderId="0" xfId="0"/>
    <xf numFmtId="0" fontId="8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5" fillId="0" borderId="0" xfId="4" applyFont="1" applyAlignment="1">
      <alignment horizontal="left"/>
    </xf>
    <xf numFmtId="0" fontId="12" fillId="0" borderId="0" xfId="4" applyFont="1" applyAlignment="1">
      <alignment horizontal="left" vertical="center"/>
    </xf>
    <xf numFmtId="0" fontId="5" fillId="0" borderId="0" xfId="4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4" applyFont="1" applyAlignment="1">
      <alignment vertical="center"/>
    </xf>
    <xf numFmtId="9" fontId="12" fillId="0" borderId="0" xfId="4" applyNumberFormat="1" applyFont="1" applyAlignment="1">
      <alignment horizontal="left" vertical="center"/>
    </xf>
    <xf numFmtId="0" fontId="7" fillId="0" borderId="0" xfId="0" applyFont="1" applyAlignment="1">
      <alignment horizontal="left" indent="1"/>
    </xf>
    <xf numFmtId="9" fontId="5" fillId="0" borderId="0" xfId="4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9" fontId="2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0" fontId="10" fillId="0" borderId="3" xfId="3" applyFont="1" applyBorder="1" applyAlignment="1">
      <alignment vertical="center"/>
    </xf>
    <xf numFmtId="0" fontId="13" fillId="0" borderId="0" xfId="4" applyFont="1"/>
    <xf numFmtId="0" fontId="13" fillId="0" borderId="5" xfId="3" applyFont="1" applyBorder="1"/>
    <xf numFmtId="0" fontId="13" fillId="0" borderId="0" xfId="0" applyFont="1"/>
    <xf numFmtId="0" fontId="10" fillId="0" borderId="5" xfId="3" applyFont="1" applyBorder="1" applyAlignment="1">
      <alignment horizontal="left"/>
    </xf>
    <xf numFmtId="0" fontId="10" fillId="0" borderId="5" xfId="3" applyFont="1" applyBorder="1" applyAlignment="1">
      <alignment horizontal="center"/>
    </xf>
    <xf numFmtId="0" fontId="10" fillId="0" borderId="5" xfId="3" applyFont="1" applyBorder="1" applyAlignment="1">
      <alignment horizontal="left" indent="1"/>
    </xf>
    <xf numFmtId="0" fontId="10" fillId="0" borderId="3" xfId="3" applyFont="1" applyBorder="1" applyAlignment="1">
      <alignment horizontal="left"/>
    </xf>
    <xf numFmtId="0" fontId="10" fillId="0" borderId="5" xfId="3" applyFont="1" applyBorder="1"/>
    <xf numFmtId="0" fontId="13" fillId="0" borderId="0" xfId="0" applyFont="1" applyAlignment="1">
      <alignment horizontal="left"/>
    </xf>
    <xf numFmtId="0" fontId="14" fillId="0" borderId="0" xfId="0" applyFont="1"/>
    <xf numFmtId="0" fontId="5" fillId="0" borderId="8" xfId="4" applyFont="1" applyBorder="1" applyAlignment="1">
      <alignment horizontal="left" vertical="top" wrapText="1"/>
    </xf>
    <xf numFmtId="164" fontId="5" fillId="0" borderId="8" xfId="4" applyNumberFormat="1" applyFont="1" applyBorder="1" applyAlignment="1">
      <alignment horizontal="center" vertical="top" wrapText="1"/>
    </xf>
    <xf numFmtId="9" fontId="5" fillId="0" borderId="8" xfId="4" applyNumberFormat="1" applyFont="1" applyBorder="1" applyAlignment="1">
      <alignment horizontal="left" vertical="top" wrapText="1" indent="1"/>
    </xf>
    <xf numFmtId="0" fontId="12" fillId="0" borderId="23" xfId="3" applyFont="1" applyBorder="1" applyAlignment="1">
      <alignment horizontal="left"/>
    </xf>
    <xf numFmtId="0" fontId="5" fillId="0" borderId="7" xfId="4" applyFont="1" applyBorder="1" applyAlignment="1">
      <alignment vertical="top"/>
    </xf>
    <xf numFmtId="164" fontId="5" fillId="0" borderId="7" xfId="4" applyNumberFormat="1" applyFont="1" applyBorder="1" applyAlignment="1">
      <alignment horizontal="left" vertical="top"/>
    </xf>
    <xf numFmtId="9" fontId="5" fillId="0" borderId="7" xfId="4" applyNumberFormat="1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164" fontId="5" fillId="0" borderId="7" xfId="4" applyNumberFormat="1" applyFont="1" applyBorder="1" applyAlignment="1">
      <alignment horizontal="center" vertical="top"/>
    </xf>
    <xf numFmtId="9" fontId="5" fillId="0" borderId="7" xfId="4" applyNumberFormat="1" applyFont="1" applyBorder="1" applyAlignment="1">
      <alignment horizontal="left" vertical="top" indent="1"/>
    </xf>
    <xf numFmtId="0" fontId="5" fillId="0" borderId="8" xfId="4" applyFont="1" applyBorder="1" applyAlignment="1">
      <alignment horizontal="left" vertical="top"/>
    </xf>
    <xf numFmtId="164" fontId="5" fillId="0" borderId="8" xfId="4" applyNumberFormat="1" applyFont="1" applyBorder="1" applyAlignment="1">
      <alignment horizontal="center" vertical="top"/>
    </xf>
    <xf numFmtId="9" fontId="5" fillId="0" borderId="8" xfId="4" applyNumberFormat="1" applyFont="1" applyBorder="1" applyAlignment="1">
      <alignment horizontal="left" vertical="top" indent="1"/>
    </xf>
    <xf numFmtId="164" fontId="5" fillId="0" borderId="23" xfId="4" applyNumberFormat="1" applyFont="1" applyBorder="1" applyAlignment="1">
      <alignment horizontal="left" vertical="top"/>
    </xf>
    <xf numFmtId="164" fontId="5" fillId="0" borderId="23" xfId="4" applyNumberFormat="1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12" fillId="0" borderId="11" xfId="4" applyFont="1" applyBorder="1" applyAlignment="1">
      <alignment horizontal="left" vertical="top"/>
    </xf>
    <xf numFmtId="164" fontId="12" fillId="0" borderId="11" xfId="4" applyNumberFormat="1" applyFont="1" applyBorder="1" applyAlignment="1">
      <alignment horizontal="center" vertical="top"/>
    </xf>
    <xf numFmtId="9" fontId="12" fillId="0" borderId="11" xfId="4" applyNumberFormat="1" applyFont="1" applyBorder="1" applyAlignment="1">
      <alignment horizontal="left" vertical="top" indent="1"/>
    </xf>
    <xf numFmtId="9" fontId="5" fillId="0" borderId="8" xfId="0" applyNumberFormat="1" applyFont="1" applyBorder="1" applyAlignment="1">
      <alignment horizontal="left" indent="1"/>
    </xf>
    <xf numFmtId="164" fontId="5" fillId="0" borderId="0" xfId="4" applyNumberFormat="1" applyFont="1" applyAlignment="1">
      <alignment horizontal="left" vertical="top"/>
    </xf>
    <xf numFmtId="0" fontId="5" fillId="0" borderId="23" xfId="0" applyFont="1" applyBorder="1" applyAlignment="1">
      <alignment horizontal="left"/>
    </xf>
    <xf numFmtId="0" fontId="12" fillId="0" borderId="3" xfId="4" applyFont="1" applyBorder="1" applyAlignment="1">
      <alignment horizontal="left" vertical="top"/>
    </xf>
    <xf numFmtId="164" fontId="12" fillId="0" borderId="9" xfId="4" applyNumberFormat="1" applyFont="1" applyBorder="1" applyAlignment="1">
      <alignment horizontal="center" vertical="top"/>
    </xf>
    <xf numFmtId="9" fontId="12" fillId="0" borderId="9" xfId="4" applyNumberFormat="1" applyFont="1" applyBorder="1" applyAlignment="1">
      <alignment horizontal="left" vertical="top" indent="1"/>
    </xf>
    <xf numFmtId="0" fontId="5" fillId="0" borderId="24" xfId="1" applyFont="1" applyBorder="1" applyAlignment="1">
      <alignment horizontal="left" vertical="top"/>
    </xf>
    <xf numFmtId="0" fontId="5" fillId="0" borderId="3" xfId="4" applyFont="1" applyBorder="1" applyAlignment="1">
      <alignment vertical="top"/>
    </xf>
    <xf numFmtId="0" fontId="5" fillId="0" borderId="21" xfId="4" applyFont="1" applyBorder="1" applyAlignment="1">
      <alignment vertical="top"/>
    </xf>
    <xf numFmtId="0" fontId="10" fillId="0" borderId="0" xfId="4" applyFont="1"/>
    <xf numFmtId="0" fontId="12" fillId="0" borderId="0" xfId="4" applyFont="1"/>
    <xf numFmtId="0" fontId="12" fillId="0" borderId="0" xfId="4" applyFont="1" applyAlignment="1">
      <alignment horizontal="left"/>
    </xf>
    <xf numFmtId="9" fontId="12" fillId="0" borderId="0" xfId="4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indent="1"/>
    </xf>
    <xf numFmtId="0" fontId="12" fillId="0" borderId="25" xfId="4" applyFont="1" applyBorder="1" applyAlignment="1">
      <alignment vertical="top"/>
    </xf>
    <xf numFmtId="164" fontId="12" fillId="0" borderId="25" xfId="4" applyNumberFormat="1" applyFont="1" applyBorder="1" applyAlignment="1">
      <alignment horizontal="left" vertical="top"/>
    </xf>
    <xf numFmtId="9" fontId="12" fillId="0" borderId="25" xfId="4" applyNumberFormat="1" applyFont="1" applyBorder="1" applyAlignment="1">
      <alignment horizontal="left" vertical="top"/>
    </xf>
    <xf numFmtId="164" fontId="12" fillId="0" borderId="25" xfId="4" applyNumberFormat="1" applyFont="1" applyBorder="1" applyAlignment="1">
      <alignment horizontal="center" vertical="top"/>
    </xf>
    <xf numFmtId="9" fontId="12" fillId="0" borderId="25" xfId="4" applyNumberFormat="1" applyFont="1" applyBorder="1" applyAlignment="1">
      <alignment horizontal="left" vertical="top" indent="1"/>
    </xf>
    <xf numFmtId="0" fontId="5" fillId="0" borderId="24" xfId="1" applyFont="1" applyBorder="1" applyAlignment="1">
      <alignment horizontal="left" vertical="top" wrapText="1"/>
    </xf>
    <xf numFmtId="164" fontId="5" fillId="0" borderId="10" xfId="4" applyNumberFormat="1" applyFont="1" applyBorder="1" applyAlignment="1">
      <alignment horizontal="left" vertical="top"/>
    </xf>
    <xf numFmtId="0" fontId="7" fillId="0" borderId="10" xfId="0" applyFont="1" applyBorder="1"/>
    <xf numFmtId="0" fontId="5" fillId="0" borderId="27" xfId="4" applyFont="1" applyBorder="1" applyAlignment="1">
      <alignment vertical="top"/>
    </xf>
    <xf numFmtId="0" fontId="12" fillId="0" borderId="26" xfId="4" applyFont="1" applyBorder="1" applyAlignment="1">
      <alignment horizontal="left" vertical="top"/>
    </xf>
    <xf numFmtId="164" fontId="12" fillId="0" borderId="26" xfId="4" applyNumberFormat="1" applyFont="1" applyBorder="1" applyAlignment="1">
      <alignment horizontal="center" vertical="top"/>
    </xf>
    <xf numFmtId="9" fontId="12" fillId="0" borderId="26" xfId="4" applyNumberFormat="1" applyFont="1" applyBorder="1" applyAlignment="1">
      <alignment horizontal="left" vertical="top" indent="1"/>
    </xf>
    <xf numFmtId="0" fontId="7" fillId="0" borderId="21" xfId="0" applyFont="1" applyBorder="1"/>
    <xf numFmtId="0" fontId="13" fillId="0" borderId="20" xfId="3" applyFont="1" applyBorder="1"/>
    <xf numFmtId="0" fontId="5" fillId="0" borderId="28" xfId="4" applyFont="1" applyBorder="1" applyAlignment="1">
      <alignment vertical="top"/>
    </xf>
    <xf numFmtId="164" fontId="5" fillId="0" borderId="28" xfId="4" applyNumberFormat="1" applyFont="1" applyBorder="1" applyAlignment="1">
      <alignment horizontal="left" vertical="top"/>
    </xf>
    <xf numFmtId="9" fontId="5" fillId="0" borderId="28" xfId="4" applyNumberFormat="1" applyFont="1" applyBorder="1" applyAlignment="1">
      <alignment horizontal="left" vertical="top"/>
    </xf>
    <xf numFmtId="0" fontId="7" fillId="0" borderId="3" xfId="0" applyFont="1" applyBorder="1"/>
    <xf numFmtId="0" fontId="12" fillId="0" borderId="29" xfId="4" applyFont="1" applyBorder="1" applyAlignment="1">
      <alignment vertical="top"/>
    </xf>
    <xf numFmtId="164" fontId="12" fillId="0" borderId="29" xfId="4" applyNumberFormat="1" applyFont="1" applyBorder="1" applyAlignment="1">
      <alignment horizontal="left" vertical="top"/>
    </xf>
    <xf numFmtId="9" fontId="12" fillId="0" borderId="29" xfId="4" applyNumberFormat="1" applyFont="1" applyBorder="1" applyAlignment="1">
      <alignment horizontal="left" vertical="top"/>
    </xf>
    <xf numFmtId="0" fontId="5" fillId="0" borderId="28" xfId="4" applyFont="1" applyBorder="1" applyAlignment="1">
      <alignment horizontal="left" vertical="top"/>
    </xf>
    <xf numFmtId="164" fontId="5" fillId="0" borderId="28" xfId="4" applyNumberFormat="1" applyFont="1" applyBorder="1" applyAlignment="1">
      <alignment horizontal="center" vertical="top"/>
    </xf>
    <xf numFmtId="9" fontId="5" fillId="0" borderId="28" xfId="4" applyNumberFormat="1" applyFont="1" applyBorder="1" applyAlignment="1">
      <alignment horizontal="left" vertical="top" indent="1"/>
    </xf>
    <xf numFmtId="9" fontId="5" fillId="0" borderId="28" xfId="0" applyNumberFormat="1" applyFont="1" applyBorder="1" applyAlignment="1">
      <alignment horizontal="left" indent="1"/>
    </xf>
    <xf numFmtId="0" fontId="12" fillId="0" borderId="25" xfId="4" applyFont="1" applyBorder="1" applyAlignment="1">
      <alignment horizontal="left" vertical="top"/>
    </xf>
    <xf numFmtId="0" fontId="12" fillId="0" borderId="29" xfId="4" applyFont="1" applyBorder="1" applyAlignment="1">
      <alignment horizontal="left" vertical="top"/>
    </xf>
    <xf numFmtId="164" fontId="12" fillId="0" borderId="29" xfId="4" applyNumberFormat="1" applyFont="1" applyBorder="1" applyAlignment="1">
      <alignment horizontal="center" vertical="top"/>
    </xf>
    <xf numFmtId="9" fontId="12" fillId="0" borderId="29" xfId="4" applyNumberFormat="1" applyFont="1" applyBorder="1" applyAlignment="1">
      <alignment horizontal="left" vertical="top" indent="1"/>
    </xf>
    <xf numFmtId="0" fontId="5" fillId="0" borderId="6" xfId="1" applyFont="1" applyBorder="1" applyAlignment="1">
      <alignment horizontal="left" vertical="top" wrapText="1"/>
    </xf>
    <xf numFmtId="0" fontId="7" fillId="0" borderId="3" xfId="0" applyFont="1" applyBorder="1" applyAlignment="1">
      <alignment wrapText="1"/>
    </xf>
    <xf numFmtId="0" fontId="5" fillId="0" borderId="3" xfId="0" applyFont="1" applyBorder="1"/>
    <xf numFmtId="0" fontId="5" fillId="0" borderId="26" xfId="4" applyFont="1" applyBorder="1" applyAlignment="1">
      <alignment vertical="top"/>
    </xf>
    <xf numFmtId="0" fontId="5" fillId="0" borderId="24" xfId="4" applyFont="1" applyBorder="1" applyAlignment="1">
      <alignment vertical="top"/>
    </xf>
    <xf numFmtId="9" fontId="5" fillId="0" borderId="22" xfId="4" applyNumberFormat="1" applyFont="1" applyBorder="1" applyAlignment="1">
      <alignment horizontal="left" vertical="top"/>
    </xf>
    <xf numFmtId="9" fontId="5" fillId="0" borderId="23" xfId="4" applyNumberFormat="1" applyFont="1" applyBorder="1" applyAlignment="1">
      <alignment horizontal="left" vertical="top"/>
    </xf>
    <xf numFmtId="0" fontId="9" fillId="0" borderId="31" xfId="0" applyFont="1" applyBorder="1"/>
    <xf numFmtId="0" fontId="9" fillId="0" borderId="35" xfId="0" applyFont="1" applyBorder="1"/>
    <xf numFmtId="0" fontId="7" fillId="0" borderId="23" xfId="0" applyFont="1" applyBorder="1"/>
    <xf numFmtId="0" fontId="7" fillId="0" borderId="23" xfId="0" applyFont="1" applyBorder="1" applyAlignment="1">
      <alignment horizontal="left"/>
    </xf>
    <xf numFmtId="0" fontId="7" fillId="0" borderId="36" xfId="0" applyFont="1" applyBorder="1"/>
    <xf numFmtId="0" fontId="7" fillId="0" borderId="12" xfId="0" applyFont="1" applyBorder="1" applyAlignment="1">
      <alignment horizontal="left"/>
    </xf>
    <xf numFmtId="0" fontId="9" fillId="0" borderId="0" xfId="0" applyFont="1" applyAlignment="1">
      <alignment horizontal="center"/>
    </xf>
    <xf numFmtId="1" fontId="16" fillId="0" borderId="4" xfId="1" applyNumberFormat="1" applyFont="1" applyBorder="1" applyAlignment="1">
      <alignment horizontal="left" vertical="top"/>
    </xf>
    <xf numFmtId="0" fontId="16" fillId="0" borderId="31" xfId="1" applyFont="1" applyBorder="1" applyAlignment="1">
      <alignment horizontal="left" vertical="top" wrapText="1"/>
    </xf>
    <xf numFmtId="1" fontId="16" fillId="0" borderId="13" xfId="1" applyNumberFormat="1" applyFont="1" applyBorder="1" applyAlignment="1">
      <alignment horizontal="center" vertical="top"/>
    </xf>
    <xf numFmtId="1" fontId="16" fillId="0" borderId="34" xfId="1" applyNumberFormat="1" applyFont="1" applyBorder="1" applyAlignment="1">
      <alignment horizontal="center" vertical="top"/>
    </xf>
    <xf numFmtId="0" fontId="16" fillId="0" borderId="31" xfId="1" applyFont="1" applyBorder="1" applyAlignment="1">
      <alignment horizontal="left" vertical="top"/>
    </xf>
    <xf numFmtId="1" fontId="16" fillId="0" borderId="14" xfId="1" applyNumberFormat="1" applyFont="1" applyBorder="1" applyAlignment="1">
      <alignment horizontal="left" vertical="top"/>
    </xf>
    <xf numFmtId="0" fontId="16" fillId="0" borderId="19" xfId="1" applyFont="1" applyBorder="1" applyAlignment="1">
      <alignment horizontal="left" vertical="top" wrapText="1"/>
    </xf>
    <xf numFmtId="1" fontId="16" fillId="0" borderId="16" xfId="1" applyNumberFormat="1" applyFont="1" applyBorder="1" applyAlignment="1">
      <alignment horizontal="center" vertical="top"/>
    </xf>
    <xf numFmtId="1" fontId="16" fillId="0" borderId="17" xfId="1" applyNumberFormat="1" applyFont="1" applyBorder="1" applyAlignment="1">
      <alignment horizontal="center" vertical="top"/>
    </xf>
    <xf numFmtId="0" fontId="9" fillId="0" borderId="0" xfId="0" applyFont="1" applyAlignment="1">
      <alignment horizontal="left"/>
    </xf>
    <xf numFmtId="3" fontId="15" fillId="2" borderId="5" xfId="1" applyNumberFormat="1" applyFont="1" applyFill="1" applyBorder="1" applyAlignment="1">
      <alignment horizontal="center" vertical="center" wrapText="1"/>
    </xf>
    <xf numFmtId="0" fontId="15" fillId="2" borderId="43" xfId="1" applyFont="1" applyFill="1" applyBorder="1" applyAlignment="1">
      <alignment horizontal="center" vertical="center" wrapText="1"/>
    </xf>
    <xf numFmtId="1" fontId="15" fillId="0" borderId="5" xfId="1" applyNumberFormat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42" xfId="1" applyFont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center" wrapText="1"/>
    </xf>
    <xf numFmtId="3" fontId="15" fillId="0" borderId="44" xfId="1" applyNumberFormat="1" applyFont="1" applyBorder="1" applyAlignment="1">
      <alignment horizontal="center" vertical="center" wrapText="1"/>
    </xf>
    <xf numFmtId="4" fontId="9" fillId="0" borderId="34" xfId="1" applyNumberFormat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4" fontId="9" fillId="0" borderId="17" xfId="1" applyNumberFormat="1" applyFont="1" applyBorder="1" applyAlignment="1">
      <alignment horizontal="center" vertical="center"/>
    </xf>
    <xf numFmtId="2" fontId="9" fillId="0" borderId="15" xfId="1" applyNumberFormat="1" applyFont="1" applyBorder="1" applyAlignment="1">
      <alignment horizontal="center" vertical="center"/>
    </xf>
    <xf numFmtId="1" fontId="16" fillId="0" borderId="31" xfId="2" applyNumberFormat="1" applyFont="1" applyBorder="1" applyAlignment="1">
      <alignment horizontal="center" vertical="top"/>
    </xf>
    <xf numFmtId="1" fontId="16" fillId="0" borderId="19" xfId="2" applyNumberFormat="1" applyFont="1" applyBorder="1" applyAlignment="1">
      <alignment horizontal="center" vertical="top"/>
    </xf>
    <xf numFmtId="1" fontId="16" fillId="0" borderId="34" xfId="2" applyNumberFormat="1" applyFont="1" applyBorder="1" applyAlignment="1">
      <alignment horizontal="center" vertical="top"/>
    </xf>
    <xf numFmtId="1" fontId="16" fillId="0" borderId="29" xfId="2" applyNumberFormat="1" applyFont="1" applyBorder="1" applyAlignment="1">
      <alignment horizontal="center" vertical="top"/>
    </xf>
    <xf numFmtId="0" fontId="15" fillId="0" borderId="39" xfId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0" fontId="15" fillId="0" borderId="45" xfId="1" applyFont="1" applyBorder="1" applyAlignment="1">
      <alignment horizontal="center" vertical="center" wrapText="1"/>
    </xf>
    <xf numFmtId="9" fontId="16" fillId="2" borderId="34" xfId="1" applyNumberFormat="1" applyFont="1" applyFill="1" applyBorder="1" applyAlignment="1">
      <alignment horizontal="center" vertical="top"/>
    </xf>
    <xf numFmtId="9" fontId="16" fillId="2" borderId="17" xfId="1" applyNumberFormat="1" applyFont="1" applyFill="1" applyBorder="1" applyAlignment="1">
      <alignment horizontal="center" vertical="top"/>
    </xf>
    <xf numFmtId="165" fontId="16" fillId="2" borderId="2" xfId="1" applyNumberFormat="1" applyFont="1" applyFill="1" applyBorder="1" applyAlignment="1">
      <alignment horizontal="center" vertical="top"/>
    </xf>
    <xf numFmtId="165" fontId="16" fillId="2" borderId="18" xfId="1" applyNumberFormat="1" applyFont="1" applyFill="1" applyBorder="1" applyAlignment="1">
      <alignment horizontal="center" vertical="top"/>
    </xf>
    <xf numFmtId="1" fontId="15" fillId="0" borderId="48" xfId="1" applyNumberFormat="1" applyFont="1" applyBorder="1" applyAlignment="1">
      <alignment horizontal="center" vertical="center" wrapText="1"/>
    </xf>
    <xf numFmtId="3" fontId="15" fillId="0" borderId="21" xfId="1" applyNumberFormat="1" applyFont="1" applyBorder="1" applyAlignment="1">
      <alignment horizontal="center" vertical="center" wrapText="1"/>
    </xf>
    <xf numFmtId="1" fontId="16" fillId="0" borderId="49" xfId="1" applyNumberFormat="1" applyFont="1" applyBorder="1" applyAlignment="1">
      <alignment horizontal="left" vertical="top"/>
    </xf>
    <xf numFmtId="0" fontId="16" fillId="0" borderId="50" xfId="1" applyFont="1" applyBorder="1" applyAlignment="1">
      <alignment horizontal="left" vertical="top" wrapText="1"/>
    </xf>
    <xf numFmtId="1" fontId="15" fillId="0" borderId="37" xfId="1" applyNumberFormat="1" applyFont="1" applyBorder="1" applyAlignment="1">
      <alignment horizontal="left" vertical="center" wrapText="1"/>
    </xf>
    <xf numFmtId="1" fontId="15" fillId="0" borderId="38" xfId="1" applyNumberFormat="1" applyFont="1" applyBorder="1" applyAlignment="1">
      <alignment horizontal="left" vertical="center"/>
    </xf>
    <xf numFmtId="0" fontId="15" fillId="0" borderId="32" xfId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center" vertical="center" wrapText="1"/>
    </xf>
    <xf numFmtId="1" fontId="15" fillId="0" borderId="39" xfId="1" applyNumberFormat="1" applyFont="1" applyBorder="1" applyAlignment="1">
      <alignment horizontal="center" vertical="center" wrapText="1"/>
    </xf>
    <xf numFmtId="1" fontId="15" fillId="0" borderId="40" xfId="1" applyNumberFormat="1" applyFont="1" applyBorder="1" applyAlignment="1">
      <alignment horizontal="center" vertical="center" wrapText="1"/>
    </xf>
    <xf numFmtId="1" fontId="15" fillId="0" borderId="41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1" fontId="16" fillId="0" borderId="46" xfId="2" applyNumberFormat="1" applyFont="1" applyBorder="1" applyAlignment="1">
      <alignment horizontal="center" vertical="center"/>
    </xf>
    <xf numFmtId="1" fontId="16" fillId="0" borderId="47" xfId="2" applyNumberFormat="1" applyFont="1" applyBorder="1" applyAlignment="1">
      <alignment horizontal="center" vertical="center"/>
    </xf>
  </cellXfs>
  <cellStyles count="5">
    <cellStyle name="Normal" xfId="0" builtinId="0"/>
    <cellStyle name="Normal 2" xfId="1" xr:uid="{D21AC328-8CFA-46E6-A89D-7A9FCA0DFCF2}"/>
    <cellStyle name="Normal_Sheet1" xfId="3" xr:uid="{68726EB2-45D6-48D9-9AC2-8E1F4FA73CE4}"/>
    <cellStyle name="Normal_Sheet3" xfId="4" xr:uid="{FC07B348-5C9A-4F64-9761-76061764E035}"/>
    <cellStyle name="Normal_Sheet4 2" xfId="2" xr:uid="{CF0EBA80-FD88-4385-9A4D-D120004B953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EE1C-483D-41D9-B1E1-F73D43B70D47}">
  <dimension ref="A1:M7"/>
  <sheetViews>
    <sheetView tabSelected="1" workbookViewId="0">
      <selection activeCell="H14" sqref="H14"/>
    </sheetView>
  </sheetViews>
  <sheetFormatPr defaultRowHeight="14.25" x14ac:dyDescent="0.2"/>
  <cols>
    <col min="1" max="1" width="11.7109375" style="116" customWidth="1"/>
    <col min="2" max="2" width="46.42578125" style="116" customWidth="1"/>
    <col min="3" max="3" width="12.140625" style="116" customWidth="1"/>
    <col min="4" max="5" width="15.7109375" style="116" customWidth="1"/>
    <col min="6" max="6" width="14.28515625" style="116" customWidth="1"/>
    <col min="7" max="7" width="10.7109375" style="116" customWidth="1"/>
    <col min="8" max="8" width="15.7109375" style="116" customWidth="1"/>
    <col min="9" max="9" width="19.7109375" style="116" customWidth="1"/>
    <col min="10" max="10" width="30.5703125" style="116" customWidth="1"/>
    <col min="11" max="11" width="16.7109375" style="116" customWidth="1"/>
    <col min="12" max="12" width="17.7109375" style="116" customWidth="1"/>
    <col min="13" max="13" width="17.5703125" style="116" customWidth="1"/>
    <col min="14" max="16384" width="9.140625" style="3"/>
  </cols>
  <sheetData>
    <row r="1" spans="1:13" ht="50.25" customHeight="1" thickBot="1" x14ac:dyDescent="0.25">
      <c r="A1" s="143" t="s">
        <v>29</v>
      </c>
      <c r="B1" s="144"/>
      <c r="C1" s="145" t="s">
        <v>22</v>
      </c>
      <c r="D1" s="146"/>
      <c r="E1" s="146"/>
      <c r="F1" s="146"/>
      <c r="G1" s="147"/>
      <c r="H1" s="148" t="s">
        <v>26</v>
      </c>
      <c r="I1" s="149"/>
      <c r="J1" s="149"/>
      <c r="K1" s="149"/>
      <c r="L1" s="150"/>
      <c r="M1" s="133" t="s">
        <v>30</v>
      </c>
    </row>
    <row r="2" spans="1:13" s="106" customFormat="1" ht="150" customHeight="1" thickBot="1" x14ac:dyDescent="0.25">
      <c r="A2" s="139" t="s">
        <v>0</v>
      </c>
      <c r="B2" s="140" t="s">
        <v>1</v>
      </c>
      <c r="C2" s="123" t="s">
        <v>31</v>
      </c>
      <c r="D2" s="119" t="s">
        <v>39</v>
      </c>
      <c r="E2" s="117" t="s">
        <v>32</v>
      </c>
      <c r="F2" s="120" t="s">
        <v>40</v>
      </c>
      <c r="G2" s="121" t="s">
        <v>41</v>
      </c>
      <c r="H2" s="132" t="s">
        <v>33</v>
      </c>
      <c r="I2" s="119" t="s">
        <v>34</v>
      </c>
      <c r="J2" s="122" t="s">
        <v>35</v>
      </c>
      <c r="K2" s="119" t="s">
        <v>36</v>
      </c>
      <c r="L2" s="118" t="s">
        <v>37</v>
      </c>
      <c r="M2" s="134" t="s">
        <v>38</v>
      </c>
    </row>
    <row r="3" spans="1:13" x14ac:dyDescent="0.2">
      <c r="A3" s="141">
        <v>300512450</v>
      </c>
      <c r="B3" s="142" t="s">
        <v>2</v>
      </c>
      <c r="C3" s="109">
        <v>100</v>
      </c>
      <c r="D3" s="110">
        <v>83</v>
      </c>
      <c r="E3" s="135">
        <f>D3/C3</f>
        <v>0.83</v>
      </c>
      <c r="F3" s="124">
        <v>6460.95</v>
      </c>
      <c r="G3" s="125">
        <v>77.842771084337329</v>
      </c>
      <c r="H3" s="109">
        <v>83</v>
      </c>
      <c r="I3" s="130">
        <v>25</v>
      </c>
      <c r="J3" s="128">
        <v>0</v>
      </c>
      <c r="K3" s="130">
        <f>I3+J3</f>
        <v>25</v>
      </c>
      <c r="L3" s="137">
        <f>K3/H3</f>
        <v>0.30120481927710846</v>
      </c>
      <c r="M3" s="153">
        <v>0</v>
      </c>
    </row>
    <row r="4" spans="1:13" x14ac:dyDescent="0.2">
      <c r="A4" s="107">
        <v>300513290</v>
      </c>
      <c r="B4" s="108" t="s">
        <v>3</v>
      </c>
      <c r="C4" s="109">
        <v>170</v>
      </c>
      <c r="D4" s="110">
        <v>161</v>
      </c>
      <c r="E4" s="135">
        <f>D4/C4</f>
        <v>0.94705882352941173</v>
      </c>
      <c r="F4" s="124">
        <v>8512.25</v>
      </c>
      <c r="G4" s="125">
        <v>52.871118012422336</v>
      </c>
      <c r="H4" s="109">
        <v>161</v>
      </c>
      <c r="I4" s="130">
        <v>23</v>
      </c>
      <c r="J4" s="128">
        <v>1</v>
      </c>
      <c r="K4" s="130">
        <f>I4+J4</f>
        <v>24</v>
      </c>
      <c r="L4" s="137">
        <f>K4/H4</f>
        <v>0.14906832298136646</v>
      </c>
      <c r="M4" s="153">
        <v>0</v>
      </c>
    </row>
    <row r="5" spans="1:13" x14ac:dyDescent="0.2">
      <c r="A5" s="107">
        <v>113000000</v>
      </c>
      <c r="B5" s="111" t="s">
        <v>28</v>
      </c>
      <c r="C5" s="109">
        <v>300</v>
      </c>
      <c r="D5" s="110">
        <v>305</v>
      </c>
      <c r="E5" s="135">
        <f>D5/C5</f>
        <v>1.0166666666666666</v>
      </c>
      <c r="F5" s="124">
        <v>25187.9</v>
      </c>
      <c r="G5" s="125">
        <v>82.583278688524629</v>
      </c>
      <c r="H5" s="109">
        <v>305</v>
      </c>
      <c r="I5" s="130">
        <v>118</v>
      </c>
      <c r="J5" s="128">
        <v>0</v>
      </c>
      <c r="K5" s="130">
        <f>I5+J5</f>
        <v>118</v>
      </c>
      <c r="L5" s="137">
        <f>K5/H5</f>
        <v>0.38688524590163936</v>
      </c>
      <c r="M5" s="153">
        <v>0</v>
      </c>
    </row>
    <row r="6" spans="1:13" x14ac:dyDescent="0.2">
      <c r="A6" s="107">
        <v>421394952</v>
      </c>
      <c r="B6" s="111" t="s">
        <v>27</v>
      </c>
      <c r="C6" s="109">
        <v>90</v>
      </c>
      <c r="D6" s="110">
        <v>97</v>
      </c>
      <c r="E6" s="135">
        <f>D6/C6</f>
        <v>1.0777777777777777</v>
      </c>
      <c r="F6" s="124">
        <v>15579.8</v>
      </c>
      <c r="G6" s="125">
        <v>160.61649484536082</v>
      </c>
      <c r="H6" s="109">
        <v>97</v>
      </c>
      <c r="I6" s="130">
        <v>72</v>
      </c>
      <c r="J6" s="128">
        <v>0</v>
      </c>
      <c r="K6" s="130">
        <f>I6+J6</f>
        <v>72</v>
      </c>
      <c r="L6" s="137">
        <f>K6/H6</f>
        <v>0.74226804123711343</v>
      </c>
      <c r="M6" s="153">
        <v>0</v>
      </c>
    </row>
    <row r="7" spans="1:13" ht="15" thickBot="1" x14ac:dyDescent="0.25">
      <c r="A7" s="112">
        <v>420486672</v>
      </c>
      <c r="B7" s="113" t="s">
        <v>4</v>
      </c>
      <c r="C7" s="114">
        <v>75</v>
      </c>
      <c r="D7" s="115">
        <v>80</v>
      </c>
      <c r="E7" s="136">
        <f>D7/C7</f>
        <v>1.0666666666666667</v>
      </c>
      <c r="F7" s="126">
        <v>8298</v>
      </c>
      <c r="G7" s="127">
        <v>103.72500000000002</v>
      </c>
      <c r="H7" s="114">
        <v>80</v>
      </c>
      <c r="I7" s="131">
        <v>26</v>
      </c>
      <c r="J7" s="129">
        <v>0</v>
      </c>
      <c r="K7" s="131">
        <f>I7+J7</f>
        <v>26</v>
      </c>
      <c r="L7" s="138">
        <f>K7/H7</f>
        <v>0.32500000000000001</v>
      </c>
      <c r="M7" s="154">
        <v>0</v>
      </c>
    </row>
  </sheetData>
  <mergeCells count="3">
    <mergeCell ref="A1:B1"/>
    <mergeCell ref="C1:G1"/>
    <mergeCell ref="H1:L1"/>
  </mergeCells>
  <conditionalFormatting sqref="B1">
    <cfRule type="duplicateValues" dxfId="1" priority="1"/>
    <cfRule type="duplicateValues" dxfId="0" priority="2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32F5C-4D50-4A50-9AC9-22A8BA9265CC}">
  <dimension ref="A1:P36"/>
  <sheetViews>
    <sheetView workbookViewId="0">
      <selection activeCell="F28" sqref="F28"/>
    </sheetView>
  </sheetViews>
  <sheetFormatPr defaultRowHeight="15.75" x14ac:dyDescent="0.25"/>
  <cols>
    <col min="1" max="1" width="30.7109375" style="22" customWidth="1"/>
    <col min="2" max="2" width="13.7109375" style="15" customWidth="1"/>
    <col min="3" max="3" width="9" style="14" customWidth="1"/>
    <col min="4" max="4" width="8.85546875" style="14"/>
    <col min="5" max="5" width="9.42578125" style="16" customWidth="1"/>
    <col min="6" max="6" width="8.85546875" style="14"/>
    <col min="7" max="7" width="30.42578125" style="9" customWidth="1"/>
    <col min="8" max="8" width="12.7109375" style="17" customWidth="1"/>
    <col min="9" max="9" width="8.85546875" style="17"/>
    <col min="10" max="10" width="8.85546875" style="18"/>
    <col min="12" max="12" width="4.42578125" customWidth="1"/>
    <col min="13" max="13" width="11.7109375" customWidth="1"/>
  </cols>
  <sheetData>
    <row r="1" spans="1:16" s="2" customFormat="1" x14ac:dyDescent="0.25">
      <c r="A1" s="19" t="s">
        <v>25</v>
      </c>
      <c r="B1" s="10"/>
      <c r="C1" s="6"/>
      <c r="D1" s="6"/>
      <c r="E1" s="11"/>
      <c r="F1" s="6"/>
      <c r="G1" s="5"/>
      <c r="H1" s="8"/>
      <c r="I1" s="8"/>
      <c r="J1" s="12"/>
    </row>
    <row r="2" spans="1:16" s="2" customFormat="1" x14ac:dyDescent="0.25">
      <c r="A2" s="20"/>
      <c r="B2" s="7"/>
      <c r="C2" s="5"/>
      <c r="D2" s="5"/>
      <c r="E2" s="13"/>
      <c r="F2" s="5"/>
      <c r="G2" s="5"/>
      <c r="H2" s="8"/>
      <c r="I2" s="8"/>
      <c r="J2" s="12"/>
    </row>
    <row r="3" spans="1:16" s="4" customFormat="1" ht="16.5" thickBot="1" x14ac:dyDescent="0.3">
      <c r="A3" s="58" t="s">
        <v>23</v>
      </c>
      <c r="B3" s="59"/>
      <c r="C3" s="60"/>
      <c r="D3" s="60"/>
      <c r="E3" s="61"/>
      <c r="F3" s="60"/>
      <c r="G3" s="58" t="s">
        <v>24</v>
      </c>
      <c r="H3" s="62"/>
      <c r="I3" s="62"/>
      <c r="J3" s="63"/>
    </row>
    <row r="4" spans="1:16" s="29" customFormat="1" ht="16.5" thickBot="1" x14ac:dyDescent="0.3">
      <c r="A4" s="21"/>
      <c r="B4" s="23" t="s">
        <v>9</v>
      </c>
      <c r="C4" s="24" t="s">
        <v>6</v>
      </c>
      <c r="D4" s="24" t="s">
        <v>7</v>
      </c>
      <c r="E4" s="25" t="s">
        <v>8</v>
      </c>
      <c r="F4" s="26"/>
      <c r="G4" s="77"/>
      <c r="H4" s="27" t="s">
        <v>5</v>
      </c>
      <c r="I4" s="23" t="s">
        <v>6</v>
      </c>
      <c r="J4" s="23" t="s">
        <v>7</v>
      </c>
      <c r="K4" s="23" t="s">
        <v>8</v>
      </c>
      <c r="L4" s="28"/>
      <c r="M4" s="23" t="s">
        <v>9</v>
      </c>
      <c r="N4" s="24" t="s">
        <v>6</v>
      </c>
      <c r="O4" s="24" t="s">
        <v>7</v>
      </c>
      <c r="P4" s="25" t="s">
        <v>8</v>
      </c>
    </row>
    <row r="5" spans="1:16" s="3" customFormat="1" ht="15" x14ac:dyDescent="0.25">
      <c r="A5" s="93" t="s">
        <v>2</v>
      </c>
      <c r="B5" s="30" t="s">
        <v>13</v>
      </c>
      <c r="C5" s="31">
        <v>4</v>
      </c>
      <c r="D5" s="31">
        <v>5</v>
      </c>
      <c r="E5" s="32">
        <f>C5/D5</f>
        <v>0.8</v>
      </c>
      <c r="F5" s="33"/>
      <c r="G5" s="55" t="s">
        <v>28</v>
      </c>
      <c r="H5" s="34" t="s">
        <v>21</v>
      </c>
      <c r="I5" s="35">
        <v>3</v>
      </c>
      <c r="J5" s="35">
        <v>25</v>
      </c>
      <c r="K5" s="36">
        <f>I5/J5</f>
        <v>0.12</v>
      </c>
      <c r="L5" s="50"/>
      <c r="M5" s="37" t="s">
        <v>11</v>
      </c>
      <c r="N5" s="38">
        <v>4</v>
      </c>
      <c r="O5" s="38">
        <v>4</v>
      </c>
      <c r="P5" s="39">
        <f t="shared" ref="P5:P17" si="0">N5/O5</f>
        <v>1</v>
      </c>
    </row>
    <row r="6" spans="1:16" s="3" customFormat="1" ht="15" x14ac:dyDescent="0.25">
      <c r="A6" s="81"/>
      <c r="B6" s="40" t="s">
        <v>15</v>
      </c>
      <c r="C6" s="41">
        <v>6</v>
      </c>
      <c r="D6" s="41">
        <v>19</v>
      </c>
      <c r="E6" s="42">
        <f t="shared" ref="E6:E16" si="1">C6/D6</f>
        <v>0.31578947368421051</v>
      </c>
      <c r="F6" s="43"/>
      <c r="G6" s="76"/>
      <c r="H6" s="78" t="s">
        <v>10</v>
      </c>
      <c r="I6" s="79">
        <v>8</v>
      </c>
      <c r="J6" s="79">
        <v>52</v>
      </c>
      <c r="K6" s="80">
        <f t="shared" ref="K6:K8" si="2">I6/J6</f>
        <v>0.15384615384615385</v>
      </c>
      <c r="L6" s="50"/>
      <c r="M6" s="85" t="s">
        <v>20</v>
      </c>
      <c r="N6" s="86">
        <v>22</v>
      </c>
      <c r="O6" s="86">
        <v>23</v>
      </c>
      <c r="P6" s="87">
        <f t="shared" si="0"/>
        <v>0.95652173913043481</v>
      </c>
    </row>
    <row r="7" spans="1:16" s="45" customFormat="1" ht="15" x14ac:dyDescent="0.25">
      <c r="A7" s="94"/>
      <c r="B7" s="40" t="s">
        <v>17</v>
      </c>
      <c r="C7" s="41">
        <v>14</v>
      </c>
      <c r="D7" s="41">
        <v>32</v>
      </c>
      <c r="E7" s="42">
        <f t="shared" si="1"/>
        <v>0.4375</v>
      </c>
      <c r="F7" s="44"/>
      <c r="G7" s="76"/>
      <c r="H7" s="78" t="s">
        <v>12</v>
      </c>
      <c r="I7" s="79">
        <v>2</v>
      </c>
      <c r="J7" s="79">
        <v>15</v>
      </c>
      <c r="K7" s="80">
        <f t="shared" si="2"/>
        <v>0.13333333333333333</v>
      </c>
      <c r="L7" s="50"/>
      <c r="M7" s="85" t="s">
        <v>13</v>
      </c>
      <c r="N7" s="86">
        <v>18</v>
      </c>
      <c r="O7" s="86">
        <v>25</v>
      </c>
      <c r="P7" s="87">
        <f t="shared" si="0"/>
        <v>0.72</v>
      </c>
    </row>
    <row r="8" spans="1:16" s="3" customFormat="1" ht="15" x14ac:dyDescent="0.25">
      <c r="A8" s="81"/>
      <c r="B8" s="40" t="s">
        <v>19</v>
      </c>
      <c r="C8" s="41">
        <v>1</v>
      </c>
      <c r="D8" s="41">
        <v>27</v>
      </c>
      <c r="E8" s="42">
        <f t="shared" si="1"/>
        <v>3.7037037037037035E-2</v>
      </c>
      <c r="F8" s="43"/>
      <c r="G8" s="76"/>
      <c r="H8" s="78" t="s">
        <v>14</v>
      </c>
      <c r="I8" s="79">
        <v>1</v>
      </c>
      <c r="J8" s="79">
        <v>8</v>
      </c>
      <c r="K8" s="80">
        <f t="shared" si="2"/>
        <v>0.125</v>
      </c>
      <c r="L8" s="50"/>
      <c r="M8" s="85" t="s">
        <v>15</v>
      </c>
      <c r="N8" s="86">
        <v>21</v>
      </c>
      <c r="O8" s="86">
        <v>49</v>
      </c>
      <c r="P8" s="87">
        <f t="shared" si="0"/>
        <v>0.42857142857142855</v>
      </c>
    </row>
    <row r="9" spans="1:16" s="3" customFormat="1" thickBot="1" x14ac:dyDescent="0.3">
      <c r="A9" s="81"/>
      <c r="B9" s="46" t="s">
        <v>18</v>
      </c>
      <c r="C9" s="47">
        <f>SUM(C5:C8)</f>
        <v>25</v>
      </c>
      <c r="D9" s="47">
        <f>SUM(D5:D8)</f>
        <v>83</v>
      </c>
      <c r="E9" s="48">
        <f t="shared" si="1"/>
        <v>0.30120481927710846</v>
      </c>
      <c r="F9" s="43"/>
      <c r="G9" s="76"/>
      <c r="H9" s="76"/>
      <c r="I9" s="104"/>
      <c r="J9" s="104"/>
      <c r="K9" s="102"/>
      <c r="L9" s="50"/>
      <c r="M9" s="85" t="s">
        <v>17</v>
      </c>
      <c r="N9" s="86">
        <v>29</v>
      </c>
      <c r="O9" s="86">
        <v>67</v>
      </c>
      <c r="P9" s="88">
        <f t="shared" si="0"/>
        <v>0.43283582089552236</v>
      </c>
    </row>
    <row r="10" spans="1:16" s="3" customFormat="1" ht="15" x14ac:dyDescent="0.25">
      <c r="A10" s="93" t="s">
        <v>3</v>
      </c>
      <c r="B10" s="37" t="s">
        <v>11</v>
      </c>
      <c r="C10" s="38">
        <v>0</v>
      </c>
      <c r="D10" s="38">
        <v>4</v>
      </c>
      <c r="E10" s="39">
        <f t="shared" si="1"/>
        <v>0</v>
      </c>
      <c r="F10" s="43"/>
      <c r="G10" s="57"/>
      <c r="H10" s="76"/>
      <c r="I10" s="105"/>
      <c r="J10" s="105"/>
      <c r="K10" s="103"/>
      <c r="L10" s="50"/>
      <c r="M10" s="85" t="s">
        <v>19</v>
      </c>
      <c r="N10" s="86">
        <v>10</v>
      </c>
      <c r="O10" s="86">
        <v>37</v>
      </c>
      <c r="P10" s="88">
        <f t="shared" si="0"/>
        <v>0.27027027027027029</v>
      </c>
    </row>
    <row r="11" spans="1:16" s="3" customFormat="1" thickBot="1" x14ac:dyDescent="0.3">
      <c r="A11" s="81"/>
      <c r="B11" s="40" t="s">
        <v>20</v>
      </c>
      <c r="C11" s="41">
        <v>6</v>
      </c>
      <c r="D11" s="41">
        <v>23</v>
      </c>
      <c r="E11" s="42">
        <f t="shared" si="1"/>
        <v>0.2608695652173913</v>
      </c>
      <c r="F11" s="43"/>
      <c r="G11" s="57"/>
      <c r="H11" s="64" t="s">
        <v>18</v>
      </c>
      <c r="I11" s="65">
        <f>SUM(I5:I8)</f>
        <v>14</v>
      </c>
      <c r="J11" s="65">
        <f>SUM(J5:J8)</f>
        <v>100</v>
      </c>
      <c r="K11" s="66">
        <f>I11/J11</f>
        <v>0.14000000000000001</v>
      </c>
      <c r="L11" s="50"/>
      <c r="M11" s="89" t="s">
        <v>18</v>
      </c>
      <c r="N11" s="67">
        <f>SUM(N5:N10)</f>
        <v>104</v>
      </c>
      <c r="O11" s="67">
        <f>SUM(O5:O10)</f>
        <v>205</v>
      </c>
      <c r="P11" s="68">
        <f t="shared" si="0"/>
        <v>0.50731707317073171</v>
      </c>
    </row>
    <row r="12" spans="1:16" s="3" customFormat="1" ht="15" x14ac:dyDescent="0.25">
      <c r="A12" s="81"/>
      <c r="B12" s="40" t="s">
        <v>13</v>
      </c>
      <c r="C12" s="41">
        <v>4</v>
      </c>
      <c r="D12" s="41">
        <v>45</v>
      </c>
      <c r="E12" s="42">
        <f t="shared" si="1"/>
        <v>8.8888888888888892E-2</v>
      </c>
      <c r="F12" s="43"/>
      <c r="G12" s="69" t="s">
        <v>4</v>
      </c>
      <c r="H12" s="97"/>
      <c r="I12" s="70"/>
      <c r="J12" s="70"/>
      <c r="K12" s="98"/>
      <c r="L12" s="70"/>
      <c r="M12" s="37" t="s">
        <v>20</v>
      </c>
      <c r="N12" s="38">
        <v>1</v>
      </c>
      <c r="O12" s="38">
        <v>1</v>
      </c>
      <c r="P12" s="39">
        <f t="shared" si="0"/>
        <v>1</v>
      </c>
    </row>
    <row r="13" spans="1:16" s="3" customFormat="1" ht="15" x14ac:dyDescent="0.25">
      <c r="A13" s="81"/>
      <c r="B13" s="40" t="s">
        <v>15</v>
      </c>
      <c r="C13" s="41">
        <v>9</v>
      </c>
      <c r="D13" s="41">
        <v>31</v>
      </c>
      <c r="E13" s="42">
        <f t="shared" si="1"/>
        <v>0.29032258064516131</v>
      </c>
      <c r="F13" s="43"/>
      <c r="G13" s="57"/>
      <c r="H13" s="57"/>
      <c r="I13" s="50"/>
      <c r="J13" s="50"/>
      <c r="K13" s="99"/>
      <c r="L13" s="50"/>
      <c r="M13" s="85" t="s">
        <v>13</v>
      </c>
      <c r="N13" s="86">
        <v>3</v>
      </c>
      <c r="O13" s="86">
        <v>6</v>
      </c>
      <c r="P13" s="87">
        <f t="shared" si="0"/>
        <v>0.5</v>
      </c>
    </row>
    <row r="14" spans="1:16" s="3" customFormat="1" ht="15" x14ac:dyDescent="0.25">
      <c r="A14" s="95"/>
      <c r="B14" s="40" t="s">
        <v>17</v>
      </c>
      <c r="C14" s="41">
        <v>4</v>
      </c>
      <c r="D14" s="41">
        <v>39</v>
      </c>
      <c r="E14" s="49">
        <f t="shared" si="1"/>
        <v>0.10256410256410256</v>
      </c>
      <c r="F14" s="51"/>
      <c r="G14" s="57"/>
      <c r="H14" s="78" t="s">
        <v>14</v>
      </c>
      <c r="I14" s="79">
        <v>1</v>
      </c>
      <c r="J14" s="79">
        <v>1</v>
      </c>
      <c r="K14" s="80">
        <f>I14/J14</f>
        <v>1</v>
      </c>
      <c r="L14" s="50"/>
      <c r="M14" s="85" t="s">
        <v>15</v>
      </c>
      <c r="N14" s="86">
        <v>11</v>
      </c>
      <c r="O14" s="86">
        <v>20</v>
      </c>
      <c r="P14" s="87">
        <f t="shared" si="0"/>
        <v>0.55000000000000004</v>
      </c>
    </row>
    <row r="15" spans="1:16" s="3" customFormat="1" ht="15" x14ac:dyDescent="0.25">
      <c r="A15" s="95"/>
      <c r="B15" s="40" t="s">
        <v>19</v>
      </c>
      <c r="C15" s="41">
        <v>0</v>
      </c>
      <c r="D15" s="41">
        <v>19</v>
      </c>
      <c r="E15" s="49">
        <f t="shared" si="1"/>
        <v>0</v>
      </c>
      <c r="F15" s="51"/>
      <c r="G15" s="57"/>
      <c r="H15" s="78" t="s">
        <v>16</v>
      </c>
      <c r="I15" s="79">
        <v>0</v>
      </c>
      <c r="J15" s="79">
        <v>1</v>
      </c>
      <c r="K15" s="80">
        <f>I15/J15</f>
        <v>0</v>
      </c>
      <c r="L15" s="50"/>
      <c r="M15" s="85" t="s">
        <v>17</v>
      </c>
      <c r="N15" s="86">
        <v>7</v>
      </c>
      <c r="O15" s="86">
        <v>16</v>
      </c>
      <c r="P15" s="87">
        <f t="shared" si="0"/>
        <v>0.4375</v>
      </c>
    </row>
    <row r="16" spans="1:16" s="3" customFormat="1" thickBot="1" x14ac:dyDescent="0.3">
      <c r="A16" s="95"/>
      <c r="B16" s="52" t="s">
        <v>18</v>
      </c>
      <c r="C16" s="53">
        <f>SUM(C10:C15)</f>
        <v>23</v>
      </c>
      <c r="D16" s="53">
        <f>SUM(D10:D15)</f>
        <v>161</v>
      </c>
      <c r="E16" s="54">
        <f t="shared" si="1"/>
        <v>0.14285714285714285</v>
      </c>
      <c r="F16" s="51"/>
      <c r="G16" s="57"/>
      <c r="H16" s="100"/>
      <c r="K16" s="101"/>
      <c r="L16" s="50"/>
      <c r="M16" s="85" t="s">
        <v>19</v>
      </c>
      <c r="N16" s="86">
        <v>3</v>
      </c>
      <c r="O16" s="86">
        <v>35</v>
      </c>
      <c r="P16" s="87">
        <f t="shared" si="0"/>
        <v>8.5714285714285715E-2</v>
      </c>
    </row>
    <row r="17" spans="1:16" s="3" customFormat="1" thickBot="1" x14ac:dyDescent="0.25">
      <c r="A17" s="151" t="s">
        <v>27</v>
      </c>
      <c r="B17" s="37" t="s">
        <v>20</v>
      </c>
      <c r="C17" s="38">
        <v>7</v>
      </c>
      <c r="D17" s="38">
        <v>7</v>
      </c>
      <c r="E17" s="39">
        <f t="shared" ref="E17:E22" si="3">C17/D17</f>
        <v>1</v>
      </c>
      <c r="F17" s="43"/>
      <c r="G17" s="72"/>
      <c r="H17" s="82" t="s">
        <v>18</v>
      </c>
      <c r="I17" s="83">
        <f>SUM(I14:I15)</f>
        <v>1</v>
      </c>
      <c r="J17" s="83">
        <v>2</v>
      </c>
      <c r="K17" s="84">
        <f>I17/J17</f>
        <v>0.5</v>
      </c>
      <c r="L17" s="50"/>
      <c r="M17" s="90" t="s">
        <v>18</v>
      </c>
      <c r="N17" s="91">
        <f>SUM(N12:N16)</f>
        <v>25</v>
      </c>
      <c r="O17" s="91">
        <f>SUM(O12:O16)</f>
        <v>78</v>
      </c>
      <c r="P17" s="92">
        <f t="shared" si="0"/>
        <v>0.32051282051282054</v>
      </c>
    </row>
    <row r="18" spans="1:16" s="3" customFormat="1" ht="15" x14ac:dyDescent="0.25">
      <c r="A18" s="152"/>
      <c r="B18" s="40" t="s">
        <v>13</v>
      </c>
      <c r="C18" s="41">
        <v>11</v>
      </c>
      <c r="D18" s="41">
        <v>16</v>
      </c>
      <c r="E18" s="42">
        <f t="shared" si="3"/>
        <v>0.6875</v>
      </c>
      <c r="F18" s="50"/>
      <c r="G18" s="71"/>
      <c r="H18" s="2"/>
      <c r="I18" s="2"/>
      <c r="J18" s="2"/>
    </row>
    <row r="19" spans="1:16" s="3" customFormat="1" ht="15" x14ac:dyDescent="0.25">
      <c r="A19" s="56"/>
      <c r="B19" s="40" t="s">
        <v>15</v>
      </c>
      <c r="C19" s="41">
        <v>21</v>
      </c>
      <c r="D19" s="41">
        <v>26</v>
      </c>
      <c r="E19" s="42">
        <f t="shared" si="3"/>
        <v>0.80769230769230771</v>
      </c>
      <c r="F19" s="50"/>
      <c r="G19" s="2"/>
      <c r="H19" s="2"/>
      <c r="I19" s="2"/>
      <c r="J19" s="2"/>
    </row>
    <row r="20" spans="1:16" s="3" customFormat="1" ht="15" x14ac:dyDescent="0.25">
      <c r="A20" s="56"/>
      <c r="B20" s="40" t="s">
        <v>17</v>
      </c>
      <c r="C20" s="41">
        <v>22</v>
      </c>
      <c r="D20" s="41">
        <v>30</v>
      </c>
      <c r="E20" s="42">
        <f t="shared" si="3"/>
        <v>0.73333333333333328</v>
      </c>
      <c r="F20" s="50"/>
      <c r="G20" s="2"/>
      <c r="H20" s="2"/>
      <c r="I20" s="2"/>
      <c r="J20" s="2"/>
    </row>
    <row r="21" spans="1:16" s="3" customFormat="1" ht="15" x14ac:dyDescent="0.25">
      <c r="A21" s="56"/>
      <c r="B21" s="40" t="s">
        <v>19</v>
      </c>
      <c r="C21" s="41">
        <v>11</v>
      </c>
      <c r="D21" s="41">
        <v>18</v>
      </c>
      <c r="E21" s="42">
        <f t="shared" si="3"/>
        <v>0.61111111111111116</v>
      </c>
      <c r="F21" s="50"/>
      <c r="G21" s="2"/>
      <c r="H21" s="2"/>
      <c r="I21" s="2"/>
      <c r="J21" s="2"/>
    </row>
    <row r="22" spans="1:16" s="3" customFormat="1" thickBot="1" x14ac:dyDescent="0.3">
      <c r="A22" s="96"/>
      <c r="B22" s="73" t="s">
        <v>18</v>
      </c>
      <c r="C22" s="74">
        <f>SUM(C17:C21)</f>
        <v>72</v>
      </c>
      <c r="D22" s="74">
        <f>SUM(D17:D21)</f>
        <v>97</v>
      </c>
      <c r="E22" s="75">
        <f t="shared" si="3"/>
        <v>0.74226804123711343</v>
      </c>
      <c r="F22" s="50"/>
      <c r="G22" s="2"/>
      <c r="H22" s="2"/>
      <c r="I22" s="2"/>
      <c r="J22" s="2"/>
    </row>
    <row r="23" spans="1:16" s="3" customFormat="1" ht="14.25" x14ac:dyDescent="0.2"/>
    <row r="24" spans="1:16" s="3" customFormat="1" ht="14.25" x14ac:dyDescent="0.2"/>
    <row r="25" spans="1:16" s="3" customFormat="1" ht="14.25" x14ac:dyDescent="0.2"/>
    <row r="26" spans="1:16" s="3" customFormat="1" ht="14.25" x14ac:dyDescent="0.2"/>
    <row r="27" spans="1:16" s="3" customFormat="1" ht="14.25" x14ac:dyDescent="0.2"/>
    <row r="28" spans="1:16" s="3" customFormat="1" ht="14.25" x14ac:dyDescent="0.2"/>
    <row r="29" spans="1:16" s="3" customFormat="1" ht="14.25" x14ac:dyDescent="0.2"/>
    <row r="30" spans="1:16" s="3" customFormat="1" ht="14.25" x14ac:dyDescent="0.2"/>
    <row r="31" spans="1:16" s="3" customFormat="1" ht="14.25" x14ac:dyDescent="0.2"/>
    <row r="32" spans="1:16" s="3" customFormat="1" ht="14.25" x14ac:dyDescent="0.2"/>
    <row r="33" s="3" customFormat="1" ht="14.25" x14ac:dyDescent="0.2"/>
    <row r="34" s="1" customFormat="1" ht="12.75" x14ac:dyDescent="0.2"/>
    <row r="35" s="1" customFormat="1" ht="12.75" x14ac:dyDescent="0.2"/>
    <row r="36" s="1" customFormat="1" ht="12.75" x14ac:dyDescent="0.2"/>
  </sheetData>
  <mergeCells count="1">
    <mergeCell ref="A17:A1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243 IELCE</vt:lpstr>
      <vt:lpstr>Gain by EFL 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Heather</dc:creator>
  <cp:lastModifiedBy>Harrison, Amanda (PDE)</cp:lastModifiedBy>
  <cp:lastPrinted>2025-03-03T18:52:36Z</cp:lastPrinted>
  <dcterms:created xsi:type="dcterms:W3CDTF">2025-02-25T18:56:55Z</dcterms:created>
  <dcterms:modified xsi:type="dcterms:W3CDTF">2026-01-22T23:27:42Z</dcterms:modified>
</cp:coreProperties>
</file>