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G:\Performance\PY 2023-24\Final for PDE website\"/>
    </mc:Choice>
  </mc:AlternateContent>
  <xr:revisionPtr revIDLastSave="0" documentId="13_ncr:1_{46F27A67-5BF1-4065-885F-72BD4CF17EFE}" xr6:coauthVersionLast="47" xr6:coauthVersionMax="47" xr10:uidLastSave="{00000000-0000-0000-0000-000000000000}"/>
  <bookViews>
    <workbookView xWindow="-120" yWindow="-120" windowWidth="29040" windowHeight="15720" xr2:uid="{FBD53661-D625-4196-AA5D-F7766252430C}"/>
  </bookViews>
  <sheets>
    <sheet name="Family Literacy" sheetId="1" r:id="rId1"/>
    <sheet name="EFL gain - Level ABE only" sheetId="7" r:id="rId2"/>
    <sheet name="EFL gain by level - ABE &amp; ESL" sheetId="9" r:id="rId3"/>
    <sheet name="EFL gain by ESL level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N3" i="1"/>
  <c r="O3" i="1" s="1"/>
  <c r="H9" i="1"/>
  <c r="H8" i="1"/>
  <c r="H5" i="1"/>
  <c r="H4" i="1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D12" i="8"/>
  <c r="D18" i="8"/>
  <c r="D23" i="8"/>
  <c r="D29" i="8"/>
  <c r="D36" i="8"/>
  <c r="C36" i="8"/>
  <c r="C29" i="8"/>
  <c r="C23" i="8"/>
  <c r="C18" i="8"/>
  <c r="C12" i="8"/>
  <c r="J46" i="9"/>
  <c r="J45" i="9"/>
  <c r="J44" i="9"/>
  <c r="J43" i="9"/>
  <c r="E46" i="9"/>
  <c r="E45" i="9"/>
  <c r="E44" i="9"/>
  <c r="E43" i="9"/>
  <c r="I47" i="9"/>
  <c r="H47" i="9"/>
  <c r="J47" i="9" s="1"/>
  <c r="D47" i="9"/>
  <c r="C47" i="9"/>
  <c r="E47" i="9" s="1"/>
  <c r="E42" i="9"/>
  <c r="E41" i="9"/>
  <c r="E40" i="9"/>
  <c r="E39" i="9"/>
  <c r="D42" i="9"/>
  <c r="C42" i="9"/>
  <c r="J30" i="9"/>
  <c r="J29" i="9"/>
  <c r="J28" i="9"/>
  <c r="E28" i="9"/>
  <c r="E27" i="9"/>
  <c r="E26" i="9"/>
  <c r="C31" i="9"/>
  <c r="D31" i="9"/>
  <c r="H31" i="9"/>
  <c r="J31" i="9" s="1"/>
  <c r="I31" i="9"/>
  <c r="J24" i="9"/>
  <c r="J23" i="9"/>
  <c r="J22" i="9"/>
  <c r="J21" i="9"/>
  <c r="J20" i="9"/>
  <c r="J19" i="9"/>
  <c r="E23" i="9"/>
  <c r="E22" i="9"/>
  <c r="E21" i="9"/>
  <c r="E20" i="9"/>
  <c r="E19" i="9"/>
  <c r="I25" i="9"/>
  <c r="H25" i="9"/>
  <c r="D25" i="9"/>
  <c r="C25" i="9"/>
  <c r="J17" i="9"/>
  <c r="J16" i="9"/>
  <c r="J15" i="9"/>
  <c r="J14" i="9"/>
  <c r="J13" i="9"/>
  <c r="J12" i="9"/>
  <c r="I18" i="9"/>
  <c r="H18" i="9"/>
  <c r="E13" i="7"/>
  <c r="E12" i="7"/>
  <c r="E11" i="7"/>
  <c r="E10" i="7"/>
  <c r="D13" i="7"/>
  <c r="C13" i="7"/>
  <c r="E9" i="7"/>
  <c r="E8" i="7"/>
  <c r="E7" i="7"/>
  <c r="E6" i="7"/>
  <c r="D9" i="7"/>
  <c r="C9" i="7"/>
  <c r="J41" i="9"/>
  <c r="J37" i="9"/>
  <c r="J36" i="9"/>
  <c r="J35" i="9"/>
  <c r="J34" i="9"/>
  <c r="J33" i="9"/>
  <c r="J10" i="9"/>
  <c r="J9" i="9"/>
  <c r="J8" i="9"/>
  <c r="J7" i="9"/>
  <c r="J6" i="9"/>
  <c r="E37" i="9"/>
  <c r="E36" i="9"/>
  <c r="E35" i="9"/>
  <c r="E34" i="9"/>
  <c r="E33" i="9"/>
  <c r="E32" i="9"/>
  <c r="E14" i="9"/>
  <c r="E13" i="9"/>
  <c r="E9" i="9"/>
  <c r="E8" i="9"/>
  <c r="E7" i="9"/>
  <c r="E6" i="9"/>
  <c r="C38" i="9"/>
  <c r="E38" i="9" s="1"/>
  <c r="D38" i="9"/>
  <c r="H38" i="9"/>
  <c r="I38" i="9"/>
  <c r="I11" i="9"/>
  <c r="H11" i="9"/>
  <c r="D18" i="9"/>
  <c r="C18" i="9"/>
  <c r="E18" i="9" s="1"/>
  <c r="D11" i="9"/>
  <c r="C11" i="9"/>
  <c r="E31" i="9" l="1"/>
  <c r="J18" i="9"/>
  <c r="E25" i="9"/>
  <c r="J38" i="9"/>
  <c r="E11" i="9"/>
  <c r="J11" i="9"/>
  <c r="J25" i="9"/>
  <c r="N16" i="1"/>
  <c r="O16" i="1" s="1"/>
  <c r="N15" i="1"/>
  <c r="O15" i="1" s="1"/>
  <c r="N14" i="1"/>
  <c r="O14" i="1" s="1"/>
  <c r="N13" i="1"/>
  <c r="O13" i="1" s="1"/>
  <c r="N12" i="1"/>
  <c r="O12" i="1" s="1"/>
  <c r="N11" i="1"/>
  <c r="O11" i="1" s="1"/>
  <c r="N10" i="1"/>
  <c r="O10" i="1" s="1"/>
  <c r="N9" i="1"/>
  <c r="O9" i="1" s="1"/>
  <c r="N8" i="1"/>
  <c r="O8" i="1" s="1"/>
  <c r="N7" i="1"/>
  <c r="O7" i="1" s="1"/>
  <c r="N6" i="1"/>
  <c r="O6" i="1" s="1"/>
  <c r="N5" i="1"/>
  <c r="O5" i="1" s="1"/>
  <c r="N4" i="1"/>
  <c r="O4" i="1" s="1"/>
  <c r="H16" i="1"/>
  <c r="H15" i="1"/>
  <c r="H14" i="1"/>
  <c r="H13" i="1"/>
  <c r="H12" i="1"/>
  <c r="H11" i="1"/>
  <c r="H10" i="1"/>
  <c r="H7" i="1"/>
  <c r="H6" i="1"/>
</calcChain>
</file>

<file path=xl/sharedStrings.xml><?xml version="1.0" encoding="utf-8"?>
<sst xmlns="http://schemas.openxmlformats.org/spreadsheetml/2006/main" count="179" uniqueCount="57">
  <si>
    <t>Enrollment and Attendance Hours</t>
  </si>
  <si>
    <t>EFL Gain by Pre/Posttesting and Passing HSE Subtest</t>
  </si>
  <si>
    <t>AUN</t>
  </si>
  <si>
    <t>Agency Name</t>
  </si>
  <si>
    <t>Allegheny IU 3</t>
  </si>
  <si>
    <t>Beyond Literacy</t>
  </si>
  <si>
    <t>New World Association</t>
  </si>
  <si>
    <t>Penn State/ Main</t>
  </si>
  <si>
    <t>Project of Easton Inc</t>
  </si>
  <si>
    <t>Titusville Regional Literacy Council</t>
  </si>
  <si>
    <t>Tuscarora IU 11</t>
  </si>
  <si>
    <t>United Neighborhood Centers of NE PA</t>
  </si>
  <si>
    <t>VITA Education Services</t>
  </si>
  <si>
    <t>York City SD</t>
  </si>
  <si>
    <t>Huntingdon Co Child &amp; Adult Dev Corp</t>
  </si>
  <si>
    <t>Literacy Pittsburgh</t>
  </si>
  <si>
    <t>Luzerne County Community Coll</t>
  </si>
  <si>
    <t>Percent</t>
  </si>
  <si>
    <t>Total</t>
  </si>
  <si>
    <t>Count</t>
  </si>
  <si>
    <t>ABE Level 2</t>
  </si>
  <si>
    <t>ABE Level 3</t>
  </si>
  <si>
    <t>ABE Level 4</t>
  </si>
  <si>
    <t>ABE Level 5</t>
  </si>
  <si>
    <t>ESL Level 2</t>
  </si>
  <si>
    <t>ESL Level 3</t>
  </si>
  <si>
    <t>ESL Level 4</t>
  </si>
  <si>
    <t>ESL Level 5</t>
  </si>
  <si>
    <t>ESL Level 6</t>
  </si>
  <si>
    <t>ESL Level 1</t>
  </si>
  <si>
    <t>ABE Level 1</t>
  </si>
  <si>
    <t>ABE Level 6</t>
  </si>
  <si>
    <t>Had EFL gain by Entry EFL and By Agency: Contract 054: PY 2023-2024</t>
  </si>
  <si>
    <t>ABE Students only</t>
  </si>
  <si>
    <t>ABE Level</t>
  </si>
  <si>
    <t>TOTAL</t>
  </si>
  <si>
    <t>ESL Students only</t>
  </si>
  <si>
    <t>ESL Level</t>
  </si>
  <si>
    <t>Lancaster-Lebanon IU 13</t>
  </si>
  <si>
    <r>
      <t xml:space="preserve"># of enrolled students who had an EFL gain by passing an HSE subtest only
</t>
    </r>
    <r>
      <rPr>
        <sz val="11"/>
        <rFont val="Arial"/>
        <family val="2"/>
      </rPr>
      <t xml:space="preserve">(This includes students who ended up passing the full exam and getting the HSE credential. This does </t>
    </r>
    <r>
      <rPr>
        <b/>
        <sz val="11"/>
        <rFont val="Arial"/>
        <family val="2"/>
      </rPr>
      <t>not</t>
    </r>
    <r>
      <rPr>
        <sz val="11"/>
        <rFont val="Arial"/>
        <family val="2"/>
      </rPr>
      <t xml:space="preserve"> include people who got an EFL gain by pre/posting. Those individuals are included in Column L.)</t>
    </r>
  </si>
  <si>
    <r>
      <t xml:space="preserve">Total # of enrolled students who had an EFL gain </t>
    </r>
    <r>
      <rPr>
        <sz val="11"/>
        <rFont val="Arial"/>
        <family val="2"/>
      </rPr>
      <t>(column L + column M)</t>
    </r>
  </si>
  <si>
    <t xml:space="preserve">Huntingdon County Child &amp; Adult Development Corp. </t>
  </si>
  <si>
    <t>United Neighborhood Centers of Northeastern PA</t>
  </si>
  <si>
    <t>PY 2023-24 Family Literacy Direct Service 054
Enrollment, EFL Gain, and HSE Credential Earned</t>
  </si>
  <si>
    <t>HSE Credential Earned</t>
  </si>
  <si>
    <t>Contracted Families</t>
  </si>
  <si>
    <t>Enrolled Families</t>
  </si>
  <si>
    <t>Percentage Family Enrollment
Target 100%</t>
  </si>
  <si>
    <t>Contracted Adults</t>
  </si>
  <si>
    <t xml:space="preserve">Enrolled Adults (Unduplicated Adults w/12+ 054 Hours) </t>
  </si>
  <si>
    <t>Percentage Adult Enrollment
Target 100%</t>
  </si>
  <si>
    <t>Total 054 Hrs</t>
  </si>
  <si>
    <t>Average 054 Hours</t>
  </si>
  <si>
    <r>
      <t xml:space="preserve"># Students in Column M who passed the HSE exam
</t>
    </r>
    <r>
      <rPr>
        <sz val="11"/>
        <rFont val="Arial"/>
        <family val="2"/>
      </rPr>
      <t>(This is a subset of Column M.)</t>
    </r>
  </si>
  <si>
    <t>Adults in Column F who entered at all EFLs</t>
  </si>
  <si>
    <t># Adults in Column K who had an EFL gain with pre/post-testing</t>
  </si>
  <si>
    <t>% of enrolled students who had an EFL gain (column O / column K)
Target 53%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</si>
</sst>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##0"/>
  </numFmts>
  <fonts count="7" x14ac:knownFonts="1">
    <font>
      <sz val="11"/>
      <color theme="1"/>
      <name val="Calibri"/>
      <family val="2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theme="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D0D7E5"/>
      </left>
      <right/>
      <top style="hair">
        <color indexed="64"/>
      </top>
      <bottom style="hair">
        <color indexed="64"/>
      </bottom>
      <diagonal/>
    </border>
    <border>
      <left style="medium">
        <color rgb="FFD0D7E5"/>
      </left>
      <right/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 style="medium">
        <color indexed="64"/>
      </left>
      <right/>
      <top style="hair">
        <color indexed="64"/>
      </top>
      <bottom style="medium">
        <color auto="1"/>
      </bottom>
      <diagonal/>
    </border>
    <border>
      <left style="thin">
        <color theme="1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indexed="6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22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ck">
        <color indexed="64"/>
      </right>
      <top style="hair">
        <color indexed="64"/>
      </top>
      <bottom style="medium">
        <color auto="1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theme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01">
    <xf numFmtId="0" fontId="0" fillId="0" borderId="0" xfId="0"/>
    <xf numFmtId="0" fontId="5" fillId="0" borderId="0" xfId="1" applyFont="1" applyAlignment="1">
      <alignment horizontal="left" vertical="top" wrapText="1"/>
    </xf>
    <xf numFmtId="0" fontId="5" fillId="0" borderId="0" xfId="1" applyFont="1" applyAlignment="1">
      <alignment horizontal="center" vertical="top" wrapText="1"/>
    </xf>
    <xf numFmtId="1" fontId="5" fillId="0" borderId="0" xfId="1" applyNumberFormat="1" applyFont="1" applyAlignment="1">
      <alignment horizontal="center" vertical="top"/>
    </xf>
    <xf numFmtId="1" fontId="5" fillId="0" borderId="0" xfId="1" applyNumberFormat="1" applyFont="1" applyAlignment="1">
      <alignment horizontal="left" vertical="top"/>
    </xf>
    <xf numFmtId="0" fontId="3" fillId="0" borderId="0" xfId="0" applyFont="1"/>
    <xf numFmtId="2" fontId="5" fillId="0" borderId="0" xfId="1" applyNumberFormat="1" applyFont="1" applyAlignment="1">
      <alignment horizontal="center" vertical="top"/>
    </xf>
    <xf numFmtId="0" fontId="3" fillId="0" borderId="0" xfId="0" applyFont="1" applyAlignment="1">
      <alignment horizontal="left" vertical="center"/>
    </xf>
    <xf numFmtId="1" fontId="5" fillId="0" borderId="1" xfId="1" applyNumberFormat="1" applyFont="1" applyBorder="1" applyAlignment="1">
      <alignment horizontal="left" vertical="center"/>
    </xf>
    <xf numFmtId="0" fontId="5" fillId="0" borderId="2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1" fontId="5" fillId="0" borderId="1" xfId="2" applyNumberFormat="1" applyFont="1" applyBorder="1" applyAlignment="1">
      <alignment horizontal="center" vertical="center"/>
    </xf>
    <xf numFmtId="1" fontId="5" fillId="0" borderId="4" xfId="1" applyNumberFormat="1" applyFont="1" applyBorder="1" applyAlignment="1">
      <alignment horizontal="center" vertical="center"/>
    </xf>
    <xf numFmtId="1" fontId="5" fillId="0" borderId="6" xfId="2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left" vertical="center"/>
    </xf>
    <xf numFmtId="0" fontId="5" fillId="0" borderId="5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5" fillId="0" borderId="1" xfId="1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2" fontId="5" fillId="0" borderId="12" xfId="1" applyNumberFormat="1" applyFont="1" applyBorder="1" applyAlignment="1">
      <alignment horizontal="left" vertical="center" indent="1"/>
    </xf>
    <xf numFmtId="1" fontId="3" fillId="0" borderId="10" xfId="0" applyNumberFormat="1" applyFont="1" applyBorder="1" applyAlignment="1">
      <alignment horizontal="center" vertical="center"/>
    </xf>
    <xf numFmtId="1" fontId="5" fillId="0" borderId="11" xfId="1" applyNumberFormat="1" applyFont="1" applyBorder="1" applyAlignment="1">
      <alignment horizontal="center" vertical="center"/>
    </xf>
    <xf numFmtId="1" fontId="5" fillId="0" borderId="12" xfId="1" applyNumberFormat="1" applyFont="1" applyBorder="1" applyAlignment="1">
      <alignment horizontal="center" vertical="center"/>
    </xf>
    <xf numFmtId="1" fontId="5" fillId="0" borderId="14" xfId="2" applyNumberFormat="1" applyFont="1" applyBorder="1" applyAlignment="1">
      <alignment horizontal="center" vertical="center"/>
    </xf>
    <xf numFmtId="1" fontId="5" fillId="0" borderId="45" xfId="2" applyNumberFormat="1" applyFont="1" applyBorder="1" applyAlignment="1">
      <alignment horizontal="center" vertical="center"/>
    </xf>
    <xf numFmtId="1" fontId="5" fillId="0" borderId="45" xfId="1" applyNumberFormat="1" applyFont="1" applyBorder="1" applyAlignment="1">
      <alignment horizontal="center" vertical="center"/>
    </xf>
    <xf numFmtId="1" fontId="5" fillId="0" borderId="46" xfId="1" applyNumberFormat="1" applyFont="1" applyBorder="1" applyAlignment="1">
      <alignment horizontal="center" vertical="center"/>
    </xf>
    <xf numFmtId="1" fontId="5" fillId="0" borderId="19" xfId="1" applyNumberFormat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 wrapText="1"/>
    </xf>
    <xf numFmtId="0" fontId="5" fillId="0" borderId="49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/>
    </xf>
    <xf numFmtId="1" fontId="3" fillId="0" borderId="19" xfId="0" applyNumberFormat="1" applyFont="1" applyBorder="1" applyAlignment="1">
      <alignment horizontal="center" vertical="center"/>
    </xf>
    <xf numFmtId="1" fontId="3" fillId="0" borderId="50" xfId="0" applyNumberFormat="1" applyFont="1" applyBorder="1" applyAlignment="1">
      <alignment horizontal="center" vertical="center"/>
    </xf>
    <xf numFmtId="1" fontId="5" fillId="0" borderId="19" xfId="2" applyNumberFormat="1" applyFont="1" applyBorder="1" applyAlignment="1">
      <alignment horizontal="center" vertical="center"/>
    </xf>
    <xf numFmtId="1" fontId="5" fillId="0" borderId="0" xfId="1" applyNumberFormat="1" applyFont="1" applyAlignment="1">
      <alignment horizontal="center" vertical="center"/>
    </xf>
    <xf numFmtId="1" fontId="5" fillId="0" borderId="51" xfId="2" applyNumberFormat="1" applyFont="1" applyBorder="1" applyAlignment="1">
      <alignment horizontal="center" vertical="center"/>
    </xf>
    <xf numFmtId="1" fontId="5" fillId="0" borderId="52" xfId="2" applyNumberFormat="1" applyFont="1" applyBorder="1" applyAlignment="1">
      <alignment horizontal="center" vertical="center"/>
    </xf>
    <xf numFmtId="1" fontId="4" fillId="0" borderId="15" xfId="1" applyNumberFormat="1" applyFont="1" applyBorder="1" applyAlignment="1">
      <alignment horizontal="left" vertical="center" wrapText="1"/>
    </xf>
    <xf numFmtId="3" fontId="4" fillId="0" borderId="53" xfId="1" applyNumberFormat="1" applyFont="1" applyBorder="1" applyAlignment="1">
      <alignment horizontal="left" vertical="center" wrapText="1"/>
    </xf>
    <xf numFmtId="3" fontId="4" fillId="0" borderId="54" xfId="1" applyNumberFormat="1" applyFont="1" applyBorder="1" applyAlignment="1">
      <alignment horizontal="center" vertical="center" wrapText="1"/>
    </xf>
    <xf numFmtId="3" fontId="4" fillId="0" borderId="15" xfId="1" applyNumberFormat="1" applyFont="1" applyBorder="1" applyAlignment="1">
      <alignment horizontal="center" vertical="center" wrapText="1"/>
    </xf>
    <xf numFmtId="3" fontId="4" fillId="0" borderId="56" xfId="1" applyNumberFormat="1" applyFont="1" applyBorder="1" applyAlignment="1">
      <alignment horizontal="center" vertical="center" wrapText="1"/>
    </xf>
    <xf numFmtId="1" fontId="4" fillId="0" borderId="15" xfId="1" applyNumberFormat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55" xfId="1" applyFont="1" applyBorder="1" applyAlignment="1">
      <alignment horizontal="center" vertical="center" wrapText="1"/>
    </xf>
    <xf numFmtId="0" fontId="4" fillId="0" borderId="56" xfId="1" applyFont="1" applyBorder="1" applyAlignment="1">
      <alignment horizontal="center" vertical="center" wrapText="1"/>
    </xf>
    <xf numFmtId="1" fontId="4" fillId="0" borderId="57" xfId="1" applyNumberFormat="1" applyFont="1" applyBorder="1" applyAlignment="1">
      <alignment horizontal="center" vertical="center" wrapText="1"/>
    </xf>
    <xf numFmtId="1" fontId="4" fillId="0" borderId="44" xfId="1" applyNumberFormat="1" applyFont="1" applyBorder="1" applyAlignment="1">
      <alignment horizontal="center" vertical="center" wrapText="1"/>
    </xf>
    <xf numFmtId="1" fontId="4" fillId="0" borderId="48" xfId="1" applyNumberFormat="1" applyFont="1" applyBorder="1" applyAlignment="1">
      <alignment horizontal="center" vertical="center" wrapText="1"/>
    </xf>
    <xf numFmtId="4" fontId="5" fillId="0" borderId="11" xfId="1" applyNumberFormat="1" applyFont="1" applyBorder="1" applyAlignment="1">
      <alignment horizontal="left" vertical="center" indent="1"/>
    </xf>
    <xf numFmtId="9" fontId="5" fillId="0" borderId="19" xfId="1" applyNumberFormat="1" applyFont="1" applyBorder="1" applyAlignment="1">
      <alignment horizontal="center" vertical="center"/>
    </xf>
    <xf numFmtId="4" fontId="5" fillId="0" borderId="19" xfId="2" applyNumberFormat="1" applyFont="1" applyBorder="1" applyAlignment="1">
      <alignment horizontal="center" vertical="center"/>
    </xf>
    <xf numFmtId="2" fontId="5" fillId="0" borderId="0" xfId="2" applyNumberFormat="1" applyFont="1" applyAlignment="1">
      <alignment horizontal="center" vertical="center"/>
    </xf>
    <xf numFmtId="9" fontId="5" fillId="0" borderId="1" xfId="1" applyNumberFormat="1" applyFont="1" applyBorder="1" applyAlignment="1">
      <alignment horizontal="center" vertical="center"/>
    </xf>
    <xf numFmtId="4" fontId="5" fillId="0" borderId="1" xfId="2" applyNumberFormat="1" applyFont="1" applyBorder="1" applyAlignment="1">
      <alignment horizontal="center" vertical="center"/>
    </xf>
    <xf numFmtId="2" fontId="5" fillId="0" borderId="4" xfId="2" applyNumberFormat="1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center"/>
    </xf>
    <xf numFmtId="4" fontId="5" fillId="0" borderId="1" xfId="1" applyNumberFormat="1" applyFont="1" applyBorder="1" applyAlignment="1">
      <alignment horizontal="center" vertical="center"/>
    </xf>
    <xf numFmtId="164" fontId="4" fillId="2" borderId="55" xfId="1" applyNumberFormat="1" applyFont="1" applyFill="1" applyBorder="1" applyAlignment="1">
      <alignment horizontal="center" vertical="center" wrapText="1"/>
    </xf>
    <xf numFmtId="9" fontId="5" fillId="0" borderId="11" xfId="1" applyNumberFormat="1" applyFont="1" applyBorder="1" applyAlignment="1">
      <alignment horizontal="center" vertical="center"/>
    </xf>
    <xf numFmtId="9" fontId="5" fillId="2" borderId="0" xfId="1" applyNumberFormat="1" applyFont="1" applyFill="1" applyAlignment="1">
      <alignment horizontal="center" vertical="center" wrapText="1"/>
    </xf>
    <xf numFmtId="9" fontId="5" fillId="2" borderId="4" xfId="1" applyNumberFormat="1" applyFont="1" applyFill="1" applyBorder="1" applyAlignment="1">
      <alignment horizontal="center" vertical="center" wrapText="1"/>
    </xf>
    <xf numFmtId="9" fontId="5" fillId="2" borderId="4" xfId="1" applyNumberFormat="1" applyFont="1" applyFill="1" applyBorder="1" applyAlignment="1">
      <alignment horizontal="center" vertical="center"/>
    </xf>
    <xf numFmtId="9" fontId="3" fillId="2" borderId="4" xfId="0" applyNumberFormat="1" applyFont="1" applyFill="1" applyBorder="1" applyAlignment="1">
      <alignment horizontal="center" vertical="center" wrapText="1"/>
    </xf>
    <xf numFmtId="9" fontId="3" fillId="2" borderId="12" xfId="0" applyNumberFormat="1" applyFont="1" applyFill="1" applyBorder="1" applyAlignment="1">
      <alignment horizontal="center" vertical="center" wrapText="1"/>
    </xf>
    <xf numFmtId="0" fontId="4" fillId="2" borderId="53" xfId="1" applyFont="1" applyFill="1" applyBorder="1" applyAlignment="1">
      <alignment horizontal="center" vertical="center" wrapText="1"/>
    </xf>
    <xf numFmtId="164" fontId="5" fillId="2" borderId="16" xfId="1" applyNumberFormat="1" applyFont="1" applyFill="1" applyBorder="1" applyAlignment="1">
      <alignment horizontal="center" vertical="center"/>
    </xf>
    <xf numFmtId="164" fontId="5" fillId="2" borderId="2" xfId="1" applyNumberFormat="1" applyFont="1" applyFill="1" applyBorder="1" applyAlignment="1">
      <alignment horizontal="center" vertical="center"/>
    </xf>
    <xf numFmtId="164" fontId="5" fillId="2" borderId="9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164" fontId="5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5" applyFont="1" applyAlignment="1">
      <alignment vertical="center"/>
    </xf>
    <xf numFmtId="0" fontId="5" fillId="0" borderId="0" xfId="0" applyFont="1"/>
    <xf numFmtId="0" fontId="4" fillId="0" borderId="16" xfId="5" applyFont="1" applyBorder="1" applyAlignment="1">
      <alignment horizontal="left" vertical="center"/>
    </xf>
    <xf numFmtId="0" fontId="5" fillId="0" borderId="18" xfId="3" applyFont="1" applyBorder="1" applyAlignment="1">
      <alignment horizontal="left" vertical="center"/>
    </xf>
    <xf numFmtId="165" fontId="5" fillId="0" borderId="18" xfId="3" applyNumberFormat="1" applyFont="1" applyBorder="1" applyAlignment="1">
      <alignment horizontal="left" vertical="top" indent="1"/>
    </xf>
    <xf numFmtId="164" fontId="5" fillId="0" borderId="18" xfId="3" applyNumberFormat="1" applyFont="1" applyBorder="1" applyAlignment="1">
      <alignment horizontal="left" vertical="top" indent="1"/>
    </xf>
    <xf numFmtId="165" fontId="4" fillId="0" borderId="16" xfId="3" applyNumberFormat="1" applyFont="1" applyBorder="1" applyAlignment="1">
      <alignment horizontal="left" vertical="center"/>
    </xf>
    <xf numFmtId="165" fontId="5" fillId="0" borderId="0" xfId="4" applyNumberFormat="1" applyFont="1" applyAlignment="1">
      <alignment horizontal="left" vertical="top"/>
    </xf>
    <xf numFmtId="0" fontId="5" fillId="0" borderId="20" xfId="3" applyFont="1" applyBorder="1" applyAlignment="1">
      <alignment horizontal="left" vertical="center"/>
    </xf>
    <xf numFmtId="0" fontId="5" fillId="0" borderId="18" xfId="0" applyFont="1" applyBorder="1" applyAlignment="1">
      <alignment horizontal="left" vertical="top" indent="1"/>
    </xf>
    <xf numFmtId="164" fontId="5" fillId="0" borderId="18" xfId="0" applyNumberFormat="1" applyFont="1" applyBorder="1" applyAlignment="1">
      <alignment horizontal="left" vertical="top" indent="1"/>
    </xf>
    <xf numFmtId="0" fontId="5" fillId="0" borderId="19" xfId="0" applyFont="1" applyBorder="1" applyAlignment="1">
      <alignment horizontal="left" vertical="center"/>
    </xf>
    <xf numFmtId="0" fontId="4" fillId="0" borderId="21" xfId="3" applyFont="1" applyBorder="1" applyAlignment="1">
      <alignment horizontal="left" vertical="center"/>
    </xf>
    <xf numFmtId="165" fontId="4" fillId="0" borderId="21" xfId="3" applyNumberFormat="1" applyFont="1" applyBorder="1" applyAlignment="1">
      <alignment horizontal="left" vertical="top" indent="1"/>
    </xf>
    <xf numFmtId="164" fontId="5" fillId="0" borderId="22" xfId="3" applyNumberFormat="1" applyFont="1" applyBorder="1" applyAlignment="1">
      <alignment horizontal="left" vertical="top" indent="1"/>
    </xf>
    <xf numFmtId="165" fontId="4" fillId="0" borderId="0" xfId="3" applyNumberFormat="1" applyFont="1" applyAlignment="1">
      <alignment horizontal="left" vertical="center"/>
    </xf>
    <xf numFmtId="0" fontId="5" fillId="0" borderId="19" xfId="0" applyFont="1" applyBorder="1"/>
    <xf numFmtId="0" fontId="5" fillId="0" borderId="22" xfId="0" applyFont="1" applyBorder="1"/>
    <xf numFmtId="0" fontId="5" fillId="0" borderId="0" xfId="3" applyFont="1" applyAlignment="1">
      <alignment vertical="center"/>
    </xf>
    <xf numFmtId="0" fontId="5" fillId="0" borderId="0" xfId="3" applyFont="1" applyAlignment="1">
      <alignment horizontal="left" vertical="center"/>
    </xf>
    <xf numFmtId="165" fontId="5" fillId="0" borderId="0" xfId="3" applyNumberFormat="1" applyFont="1" applyAlignment="1">
      <alignment horizontal="left" vertical="center"/>
    </xf>
    <xf numFmtId="164" fontId="5" fillId="0" borderId="0" xfId="3" applyNumberFormat="1" applyFont="1" applyAlignment="1">
      <alignment horizontal="left" vertical="center"/>
    </xf>
    <xf numFmtId="164" fontId="5" fillId="0" borderId="0" xfId="0" applyNumberFormat="1" applyFont="1"/>
    <xf numFmtId="0" fontId="5" fillId="0" borderId="15" xfId="5" applyFont="1" applyBorder="1" applyAlignment="1">
      <alignment vertical="center"/>
    </xf>
    <xf numFmtId="0" fontId="4" fillId="0" borderId="15" xfId="5" applyFont="1" applyBorder="1" applyAlignment="1">
      <alignment horizontal="center" vertical="center"/>
    </xf>
    <xf numFmtId="164" fontId="4" fillId="0" borderId="15" xfId="5" applyNumberFormat="1" applyFont="1" applyBorder="1" applyAlignment="1">
      <alignment horizontal="center" vertical="center"/>
    </xf>
    <xf numFmtId="0" fontId="5" fillId="0" borderId="19" xfId="3" applyFont="1" applyBorder="1" applyAlignment="1">
      <alignment vertical="center"/>
    </xf>
    <xf numFmtId="1" fontId="4" fillId="0" borderId="0" xfId="0" applyNumberFormat="1" applyFont="1" applyAlignment="1">
      <alignment horizontal="left"/>
    </xf>
    <xf numFmtId="1" fontId="5" fillId="0" borderId="0" xfId="0" applyNumberFormat="1" applyFont="1" applyAlignment="1">
      <alignment horizontal="left"/>
    </xf>
    <xf numFmtId="0" fontId="5" fillId="0" borderId="24" xfId="3" applyFont="1" applyBorder="1" applyAlignment="1">
      <alignment horizontal="left" vertical="center"/>
    </xf>
    <xf numFmtId="165" fontId="5" fillId="0" borderId="24" xfId="3" applyNumberFormat="1" applyFont="1" applyBorder="1" applyAlignment="1">
      <alignment horizontal="left" vertical="top" indent="1"/>
    </xf>
    <xf numFmtId="164" fontId="5" fillId="0" borderId="24" xfId="3" applyNumberFormat="1" applyFont="1" applyBorder="1" applyAlignment="1">
      <alignment horizontal="left" vertical="top" indent="1"/>
    </xf>
    <xf numFmtId="165" fontId="5" fillId="0" borderId="17" xfId="3" applyNumberFormat="1" applyFont="1" applyBorder="1" applyAlignment="1">
      <alignment horizontal="left" vertical="center"/>
    </xf>
    <xf numFmtId="1" fontId="5" fillId="0" borderId="17" xfId="3" applyNumberFormat="1" applyFont="1" applyBorder="1" applyAlignment="1">
      <alignment horizontal="left" vertical="center" indent="1"/>
    </xf>
    <xf numFmtId="164" fontId="5" fillId="0" borderId="17" xfId="0" applyNumberFormat="1" applyFont="1" applyBorder="1" applyAlignment="1">
      <alignment horizontal="left" vertical="center" indent="1"/>
    </xf>
    <xf numFmtId="165" fontId="5" fillId="0" borderId="18" xfId="3" applyNumberFormat="1" applyFont="1" applyBorder="1" applyAlignment="1">
      <alignment horizontal="left" vertical="center"/>
    </xf>
    <xf numFmtId="1" fontId="5" fillId="0" borderId="18" xfId="3" applyNumberFormat="1" applyFont="1" applyBorder="1" applyAlignment="1">
      <alignment horizontal="left" vertical="center" indent="1"/>
    </xf>
    <xf numFmtId="164" fontId="5" fillId="0" borderId="18" xfId="0" applyNumberFormat="1" applyFont="1" applyBorder="1" applyAlignment="1">
      <alignment horizontal="left" vertical="center" indent="1"/>
    </xf>
    <xf numFmtId="0" fontId="5" fillId="0" borderId="27" xfId="3" applyFont="1" applyBorder="1" applyAlignment="1">
      <alignment horizontal="left" vertical="center"/>
    </xf>
    <xf numFmtId="165" fontId="5" fillId="0" borderId="26" xfId="3" applyNumberFormat="1" applyFont="1" applyBorder="1" applyAlignment="1">
      <alignment horizontal="left" vertical="top" indent="1"/>
    </xf>
    <xf numFmtId="164" fontId="5" fillId="0" borderId="28" xfId="3" applyNumberFormat="1" applyFont="1" applyBorder="1" applyAlignment="1">
      <alignment horizontal="left" vertical="top" indent="1"/>
    </xf>
    <xf numFmtId="0" fontId="4" fillId="0" borderId="19" xfId="3" applyFont="1" applyBorder="1" applyAlignment="1">
      <alignment horizontal="left" vertical="center"/>
    </xf>
    <xf numFmtId="165" fontId="4" fillId="0" borderId="20" xfId="3" applyNumberFormat="1" applyFont="1" applyBorder="1" applyAlignment="1">
      <alignment horizontal="left" vertical="top" indent="1"/>
    </xf>
    <xf numFmtId="164" fontId="4" fillId="0" borderId="19" xfId="3" applyNumberFormat="1" applyFont="1" applyBorder="1" applyAlignment="1">
      <alignment horizontal="left" vertical="top" indent="1"/>
    </xf>
    <xf numFmtId="165" fontId="4" fillId="0" borderId="21" xfId="3" applyNumberFormat="1" applyFont="1" applyBorder="1" applyAlignment="1">
      <alignment horizontal="left" vertical="center"/>
    </xf>
    <xf numFmtId="1" fontId="4" fillId="0" borderId="21" xfId="3" applyNumberFormat="1" applyFont="1" applyBorder="1" applyAlignment="1">
      <alignment horizontal="left" vertical="center" indent="1"/>
    </xf>
    <xf numFmtId="164" fontId="4" fillId="0" borderId="21" xfId="3" applyNumberFormat="1" applyFont="1" applyBorder="1" applyAlignment="1">
      <alignment horizontal="left" vertical="center" indent="1"/>
    </xf>
    <xf numFmtId="0" fontId="5" fillId="0" borderId="40" xfId="3" applyFont="1" applyBorder="1" applyAlignment="1">
      <alignment horizontal="left" vertical="center"/>
    </xf>
    <xf numFmtId="165" fontId="5" fillId="0" borderId="36" xfId="3" applyNumberFormat="1" applyFont="1" applyBorder="1" applyAlignment="1">
      <alignment horizontal="left" vertical="top" indent="1"/>
    </xf>
    <xf numFmtId="164" fontId="5" fillId="0" borderId="41" xfId="3" applyNumberFormat="1" applyFont="1" applyBorder="1" applyAlignment="1">
      <alignment horizontal="left" vertical="top" indent="1"/>
    </xf>
    <xf numFmtId="0" fontId="5" fillId="0" borderId="29" xfId="3" applyFont="1" applyBorder="1" applyAlignment="1">
      <alignment horizontal="left" vertical="center"/>
    </xf>
    <xf numFmtId="165" fontId="5" fillId="0" borderId="33" xfId="3" applyNumberFormat="1" applyFont="1" applyBorder="1" applyAlignment="1">
      <alignment horizontal="left" vertical="top" indent="1"/>
    </xf>
    <xf numFmtId="164" fontId="5" fillId="0" borderId="31" xfId="3" applyNumberFormat="1" applyFont="1" applyBorder="1" applyAlignment="1">
      <alignment horizontal="left" vertical="top" indent="1"/>
    </xf>
    <xf numFmtId="0" fontId="5" fillId="0" borderId="16" xfId="3" applyFont="1" applyBorder="1" applyAlignment="1">
      <alignment horizontal="left" vertical="center"/>
    </xf>
    <xf numFmtId="165" fontId="5" fillId="0" borderId="0" xfId="3" applyNumberFormat="1" applyFont="1" applyAlignment="1">
      <alignment horizontal="left" vertical="top" indent="1"/>
    </xf>
    <xf numFmtId="164" fontId="5" fillId="0" borderId="32" xfId="3" applyNumberFormat="1" applyFont="1" applyBorder="1" applyAlignment="1">
      <alignment horizontal="left" vertical="top" indent="1"/>
    </xf>
    <xf numFmtId="0" fontId="5" fillId="0" borderId="30" xfId="3" applyFont="1" applyBorder="1" applyAlignment="1">
      <alignment horizontal="left" vertical="center"/>
    </xf>
    <xf numFmtId="0" fontId="5" fillId="0" borderId="34" xfId="0" applyFont="1" applyBorder="1" applyAlignment="1">
      <alignment horizontal="left" vertical="top" indent="1"/>
    </xf>
    <xf numFmtId="164" fontId="5" fillId="0" borderId="0" xfId="0" applyNumberFormat="1" applyFont="1" applyAlignment="1">
      <alignment horizontal="left" vertical="top" indent="1"/>
    </xf>
    <xf numFmtId="1" fontId="5" fillId="0" borderId="18" xfId="0" applyNumberFormat="1" applyFont="1" applyBorder="1" applyAlignment="1">
      <alignment horizontal="left" vertical="center" indent="1"/>
    </xf>
    <xf numFmtId="164" fontId="4" fillId="0" borderId="21" xfId="3" applyNumberFormat="1" applyFont="1" applyBorder="1" applyAlignment="1">
      <alignment horizontal="left" vertical="top" indent="1"/>
    </xf>
    <xf numFmtId="0" fontId="5" fillId="0" borderId="24" xfId="5" applyFont="1" applyBorder="1" applyAlignment="1">
      <alignment horizontal="left" vertical="top" indent="1"/>
    </xf>
    <xf numFmtId="164" fontId="5" fillId="0" borderId="24" xfId="5" applyNumberFormat="1" applyFont="1" applyBorder="1" applyAlignment="1">
      <alignment horizontal="left" vertical="top" indent="1"/>
    </xf>
    <xf numFmtId="165" fontId="5" fillId="0" borderId="20" xfId="3" applyNumberFormat="1" applyFont="1" applyBorder="1" applyAlignment="1">
      <alignment horizontal="left" vertical="top" wrapText="1" indent="1"/>
    </xf>
    <xf numFmtId="165" fontId="5" fillId="0" borderId="20" xfId="3" applyNumberFormat="1" applyFont="1" applyBorder="1" applyAlignment="1">
      <alignment horizontal="left" vertical="top" indent="1"/>
    </xf>
    <xf numFmtId="164" fontId="5" fillId="0" borderId="20" xfId="3" applyNumberFormat="1" applyFont="1" applyBorder="1" applyAlignment="1">
      <alignment horizontal="left" vertical="top" indent="1"/>
    </xf>
    <xf numFmtId="0" fontId="5" fillId="0" borderId="18" xfId="3" applyFont="1" applyBorder="1" applyAlignment="1">
      <alignment horizontal="left" vertical="center" wrapText="1"/>
    </xf>
    <xf numFmtId="165" fontId="5" fillId="0" borderId="18" xfId="3" applyNumberFormat="1" applyFont="1" applyBorder="1" applyAlignment="1">
      <alignment horizontal="left" vertical="top" wrapText="1" indent="1"/>
    </xf>
    <xf numFmtId="164" fontId="5" fillId="0" borderId="35" xfId="3" applyNumberFormat="1" applyFont="1" applyBorder="1" applyAlignment="1">
      <alignment horizontal="left" vertical="top" indent="1"/>
    </xf>
    <xf numFmtId="0" fontId="4" fillId="0" borderId="22" xfId="0" applyFont="1" applyBorder="1" applyAlignment="1">
      <alignment horizontal="left" vertical="top" indent="1"/>
    </xf>
    <xf numFmtId="164" fontId="4" fillId="0" borderId="22" xfId="3" applyNumberFormat="1" applyFont="1" applyBorder="1" applyAlignment="1">
      <alignment horizontal="left" vertical="top" indent="1"/>
    </xf>
    <xf numFmtId="165" fontId="5" fillId="0" borderId="37" xfId="3" applyNumberFormat="1" applyFont="1" applyBorder="1" applyAlignment="1">
      <alignment horizontal="left" vertical="center"/>
    </xf>
    <xf numFmtId="1" fontId="5" fillId="0" borderId="39" xfId="3" applyNumberFormat="1" applyFont="1" applyBorder="1" applyAlignment="1">
      <alignment horizontal="left" vertical="center" indent="1"/>
    </xf>
    <xf numFmtId="164" fontId="5" fillId="0" borderId="38" xfId="0" applyNumberFormat="1" applyFont="1" applyBorder="1" applyAlignment="1">
      <alignment horizontal="left" vertical="center" indent="1"/>
    </xf>
    <xf numFmtId="165" fontId="5" fillId="0" borderId="30" xfId="3" applyNumberFormat="1" applyFont="1" applyBorder="1" applyAlignment="1">
      <alignment horizontal="left" vertical="center"/>
    </xf>
    <xf numFmtId="1" fontId="5" fillId="0" borderId="34" xfId="3" applyNumberFormat="1" applyFont="1" applyBorder="1" applyAlignment="1">
      <alignment horizontal="left" vertical="center" indent="1"/>
    </xf>
    <xf numFmtId="164" fontId="5" fillId="0" borderId="35" xfId="0" applyNumberFormat="1" applyFont="1" applyBorder="1" applyAlignment="1">
      <alignment horizontal="left" vertical="center" indent="1"/>
    </xf>
    <xf numFmtId="165" fontId="5" fillId="0" borderId="34" xfId="3" applyNumberFormat="1" applyFont="1" applyBorder="1" applyAlignment="1">
      <alignment horizontal="left" vertical="top" indent="1"/>
    </xf>
    <xf numFmtId="0" fontId="5" fillId="0" borderId="34" xfId="0" applyFont="1" applyBorder="1"/>
    <xf numFmtId="1" fontId="5" fillId="0" borderId="36" xfId="3" applyNumberFormat="1" applyFont="1" applyBorder="1" applyAlignment="1">
      <alignment horizontal="left" vertical="center" indent="1"/>
    </xf>
    <xf numFmtId="165" fontId="4" fillId="0" borderId="22" xfId="0" applyNumberFormat="1" applyFont="1" applyBorder="1" applyAlignment="1">
      <alignment horizontal="left" vertical="top" indent="1"/>
    </xf>
    <xf numFmtId="1" fontId="4" fillId="0" borderId="0" xfId="3" applyNumberFormat="1" applyFont="1" applyAlignment="1">
      <alignment horizontal="left" vertical="center"/>
    </xf>
    <xf numFmtId="1" fontId="5" fillId="0" borderId="0" xfId="3" applyNumberFormat="1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1" fontId="5" fillId="0" borderId="0" xfId="0" applyNumberFormat="1" applyFont="1"/>
    <xf numFmtId="1" fontId="4" fillId="0" borderId="15" xfId="5" applyNumberFormat="1" applyFont="1" applyBorder="1" applyAlignment="1">
      <alignment horizontal="center" vertical="center"/>
    </xf>
    <xf numFmtId="0" fontId="5" fillId="0" borderId="17" xfId="2" applyFont="1" applyBorder="1" applyAlignment="1">
      <alignment horizontal="left" vertical="top"/>
    </xf>
    <xf numFmtId="0" fontId="5" fillId="0" borderId="17" xfId="4" applyFont="1" applyBorder="1" applyAlignment="1">
      <alignment horizontal="left" vertical="top" wrapText="1"/>
    </xf>
    <xf numFmtId="0" fontId="5" fillId="0" borderId="22" xfId="3" applyFont="1" applyBorder="1" applyAlignment="1">
      <alignment vertical="center"/>
    </xf>
    <xf numFmtId="0" fontId="5" fillId="0" borderId="25" xfId="4" applyFont="1" applyBorder="1" applyAlignment="1">
      <alignment horizontal="left" vertical="top"/>
    </xf>
    <xf numFmtId="0" fontId="5" fillId="0" borderId="17" xfId="4" applyFont="1" applyBorder="1" applyAlignment="1">
      <alignment horizontal="left" vertical="top"/>
    </xf>
    <xf numFmtId="0" fontId="5" fillId="0" borderId="19" xfId="0" applyFont="1" applyBorder="1" applyAlignment="1">
      <alignment vertical="center"/>
    </xf>
    <xf numFmtId="0" fontId="5" fillId="0" borderId="22" xfId="3" applyFont="1" applyBorder="1" applyAlignment="1">
      <alignment vertical="center" wrapText="1"/>
    </xf>
    <xf numFmtId="1" fontId="5" fillId="0" borderId="24" xfId="3" applyNumberFormat="1" applyFont="1" applyBorder="1" applyAlignment="1">
      <alignment horizontal="left" vertical="center" indent="1"/>
    </xf>
    <xf numFmtId="164" fontId="5" fillId="0" borderId="24" xfId="3" applyNumberFormat="1" applyFont="1" applyBorder="1" applyAlignment="1">
      <alignment horizontal="left" vertical="center" indent="1"/>
    </xf>
    <xf numFmtId="164" fontId="5" fillId="0" borderId="18" xfId="3" applyNumberFormat="1" applyFont="1" applyBorder="1" applyAlignment="1">
      <alignment horizontal="left" vertical="center" indent="1"/>
    </xf>
    <xf numFmtId="0" fontId="4" fillId="0" borderId="0" xfId="5" applyFont="1" applyAlignment="1">
      <alignment horizontal="left" vertical="center"/>
    </xf>
    <xf numFmtId="0" fontId="4" fillId="0" borderId="0" xfId="5" applyFont="1" applyAlignment="1">
      <alignment horizontal="center" vertical="center"/>
    </xf>
    <xf numFmtId="0" fontId="5" fillId="0" borderId="23" xfId="4" applyFont="1" applyBorder="1" applyAlignment="1">
      <alignment horizontal="left" vertical="top" wrapText="1"/>
    </xf>
    <xf numFmtId="0" fontId="5" fillId="0" borderId="19" xfId="5" applyFont="1" applyBorder="1" applyAlignment="1">
      <alignment vertical="center"/>
    </xf>
    <xf numFmtId="0" fontId="5" fillId="0" borderId="19" xfId="3" applyFont="1" applyBorder="1" applyAlignment="1">
      <alignment vertical="center" wrapText="1"/>
    </xf>
    <xf numFmtId="0" fontId="4" fillId="0" borderId="22" xfId="3" applyFont="1" applyBorder="1" applyAlignment="1">
      <alignment vertical="center"/>
    </xf>
    <xf numFmtId="1" fontId="4" fillId="0" borderId="0" xfId="1" applyNumberFormat="1" applyFont="1" applyAlignment="1">
      <alignment horizontal="left" vertical="center" wrapText="1"/>
    </xf>
    <xf numFmtId="1" fontId="4" fillId="0" borderId="47" xfId="1" applyNumberFormat="1" applyFont="1" applyBorder="1" applyAlignment="1">
      <alignment horizontal="left" vertical="center"/>
    </xf>
    <xf numFmtId="0" fontId="4" fillId="0" borderId="43" xfId="1" applyFont="1" applyBorder="1" applyAlignment="1">
      <alignment horizontal="center" vertical="center" wrapText="1"/>
    </xf>
    <xf numFmtId="0" fontId="4" fillId="0" borderId="42" xfId="1" applyFont="1" applyBorder="1" applyAlignment="1">
      <alignment horizontal="center" vertical="center" wrapText="1"/>
    </xf>
    <xf numFmtId="1" fontId="4" fillId="0" borderId="58" xfId="1" applyNumberFormat="1" applyFont="1" applyBorder="1" applyAlignment="1">
      <alignment horizontal="center" vertical="center" wrapText="1"/>
    </xf>
    <xf numFmtId="1" fontId="4" fillId="0" borderId="59" xfId="1" applyNumberFormat="1" applyFont="1" applyBorder="1" applyAlignment="1">
      <alignment horizontal="center" vertical="center" wrapText="1"/>
    </xf>
    <xf numFmtId="1" fontId="4" fillId="0" borderId="60" xfId="1" applyNumberFormat="1" applyFont="1" applyBorder="1" applyAlignment="1">
      <alignment horizontal="center" vertical="center" wrapText="1"/>
    </xf>
    <xf numFmtId="0" fontId="5" fillId="0" borderId="17" xfId="2" applyFont="1" applyBorder="1" applyAlignment="1">
      <alignment horizontal="left" vertical="top" wrapText="1"/>
    </xf>
    <xf numFmtId="0" fontId="5" fillId="0" borderId="19" xfId="2" applyFont="1" applyBorder="1" applyAlignment="1">
      <alignment horizontal="left" vertical="top" wrapText="1"/>
    </xf>
    <xf numFmtId="0" fontId="5" fillId="0" borderId="17" xfId="0" applyFont="1" applyBorder="1" applyAlignment="1">
      <alignment wrapText="1"/>
    </xf>
    <xf numFmtId="0" fontId="5" fillId="0" borderId="19" xfId="0" applyFont="1" applyBorder="1" applyAlignment="1">
      <alignment wrapText="1"/>
    </xf>
    <xf numFmtId="0" fontId="5" fillId="0" borderId="17" xfId="4" applyFont="1" applyBorder="1" applyAlignment="1">
      <alignment horizontal="left" vertical="top" wrapText="1"/>
    </xf>
    <xf numFmtId="0" fontId="5" fillId="0" borderId="19" xfId="4" applyFont="1" applyBorder="1" applyAlignment="1">
      <alignment horizontal="left" vertical="top" wrapText="1"/>
    </xf>
  </cellXfs>
  <cellStyles count="6">
    <cellStyle name="Normal" xfId="0" builtinId="0"/>
    <cellStyle name="Normal 2" xfId="1" xr:uid="{A48B8CA5-9138-4F19-ABA9-EAF28B2C4C38}"/>
    <cellStyle name="Normal_Sheet1" xfId="5" xr:uid="{AA207A5A-2AB8-45E1-8257-719F1F8631C2}"/>
    <cellStyle name="Normal_Sheet3" xfId="3" xr:uid="{4F87FC8A-D9D8-4974-8E10-ECE3F948222F}"/>
    <cellStyle name="Normal_Sheet4 2" xfId="2" xr:uid="{BC72FB9F-83E2-4B7F-8C5C-BFA6370678F2}"/>
    <cellStyle name="Normal_Sheet6" xfId="4" xr:uid="{21EDB929-A5EB-4DE4-9185-7E1B70A6BCE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6F80E-1750-4E24-9923-B0B6E6B9F1EB}">
  <dimension ref="A1:P16"/>
  <sheetViews>
    <sheetView tabSelected="1" topLeftCell="B1" workbookViewId="0">
      <selection activeCell="P17" sqref="P17"/>
    </sheetView>
  </sheetViews>
  <sheetFormatPr defaultRowHeight="14.25" x14ac:dyDescent="0.2"/>
  <cols>
    <col min="1" max="1" width="11.85546875" style="4" customWidth="1"/>
    <col min="2" max="2" width="51" style="1" customWidth="1"/>
    <col min="3" max="3" width="12" style="2" customWidth="1"/>
    <col min="4" max="4" width="11.28515625" style="2" customWidth="1"/>
    <col min="5" max="5" width="13.140625" style="2" customWidth="1"/>
    <col min="6" max="6" width="12.5703125" style="2" customWidth="1"/>
    <col min="7" max="7" width="14.42578125" style="3" customWidth="1"/>
    <col min="8" max="8" width="13.42578125" style="4" customWidth="1"/>
    <col min="9" max="9" width="11.85546875" style="4" customWidth="1"/>
    <col min="10" max="10" width="11.7109375" style="4" customWidth="1"/>
    <col min="11" max="11" width="14.28515625" style="3" customWidth="1"/>
    <col min="12" max="12" width="15.140625" style="3" customWidth="1"/>
    <col min="13" max="13" width="28.28515625" style="3" customWidth="1"/>
    <col min="14" max="14" width="12.7109375" style="3" customWidth="1"/>
    <col min="15" max="15" width="15.42578125" style="3" customWidth="1"/>
    <col min="16" max="16" width="21" style="6" customWidth="1"/>
    <col min="17" max="16384" width="9.140625" style="5"/>
  </cols>
  <sheetData>
    <row r="1" spans="1:16" ht="30.75" thickBot="1" x14ac:dyDescent="0.25">
      <c r="A1" s="188" t="s">
        <v>43</v>
      </c>
      <c r="B1" s="189"/>
      <c r="C1" s="190" t="s">
        <v>0</v>
      </c>
      <c r="D1" s="191"/>
      <c r="E1" s="191"/>
      <c r="F1" s="191"/>
      <c r="G1" s="191"/>
      <c r="H1" s="191"/>
      <c r="I1" s="191"/>
      <c r="J1" s="191"/>
      <c r="K1" s="192" t="s">
        <v>1</v>
      </c>
      <c r="L1" s="193"/>
      <c r="M1" s="193"/>
      <c r="N1" s="193"/>
      <c r="O1" s="194"/>
      <c r="P1" s="62" t="s">
        <v>44</v>
      </c>
    </row>
    <row r="2" spans="1:16" ht="168.75" customHeight="1" thickBot="1" x14ac:dyDescent="0.25">
      <c r="A2" s="51" t="s">
        <v>2</v>
      </c>
      <c r="B2" s="52" t="s">
        <v>3</v>
      </c>
      <c r="C2" s="53" t="s">
        <v>45</v>
      </c>
      <c r="D2" s="54" t="s">
        <v>46</v>
      </c>
      <c r="E2" s="72" t="s">
        <v>47</v>
      </c>
      <c r="F2" s="55" t="s">
        <v>48</v>
      </c>
      <c r="G2" s="56" t="s">
        <v>49</v>
      </c>
      <c r="H2" s="54" t="s">
        <v>50</v>
      </c>
      <c r="I2" s="57" t="s">
        <v>51</v>
      </c>
      <c r="J2" s="58" t="s">
        <v>52</v>
      </c>
      <c r="K2" s="59" t="s">
        <v>54</v>
      </c>
      <c r="L2" s="56" t="s">
        <v>55</v>
      </c>
      <c r="M2" s="58" t="s">
        <v>39</v>
      </c>
      <c r="N2" s="60" t="s">
        <v>40</v>
      </c>
      <c r="O2" s="79" t="s">
        <v>56</v>
      </c>
      <c r="P2" s="61" t="s">
        <v>53</v>
      </c>
    </row>
    <row r="3" spans="1:16" s="7" customFormat="1" x14ac:dyDescent="0.25">
      <c r="A3" s="40">
        <v>103000000</v>
      </c>
      <c r="B3" s="41" t="s">
        <v>4</v>
      </c>
      <c r="C3" s="42">
        <v>70</v>
      </c>
      <c r="D3" s="43">
        <v>43</v>
      </c>
      <c r="E3" s="74">
        <f>D3/C3</f>
        <v>0.61428571428571432</v>
      </c>
      <c r="F3" s="44">
        <v>70</v>
      </c>
      <c r="G3" s="45">
        <v>43</v>
      </c>
      <c r="H3" s="64">
        <f>G3/F3</f>
        <v>0.61428571428571432</v>
      </c>
      <c r="I3" s="65">
        <v>1807.8</v>
      </c>
      <c r="J3" s="66">
        <v>42.041860465116272</v>
      </c>
      <c r="K3" s="46">
        <v>43</v>
      </c>
      <c r="L3" s="47">
        <v>9</v>
      </c>
      <c r="M3" s="48">
        <v>0</v>
      </c>
      <c r="N3" s="49">
        <f t="shared" ref="N3:N16" si="0">L3+M3</f>
        <v>9</v>
      </c>
      <c r="O3" s="80">
        <f t="shared" ref="O3:O16" si="1">N3/K3</f>
        <v>0.20930232558139536</v>
      </c>
      <c r="P3" s="50">
        <v>0</v>
      </c>
    </row>
    <row r="4" spans="1:16" s="7" customFormat="1" x14ac:dyDescent="0.25">
      <c r="A4" s="8">
        <v>300512450</v>
      </c>
      <c r="B4" s="9" t="s">
        <v>5</v>
      </c>
      <c r="C4" s="10">
        <v>40</v>
      </c>
      <c r="D4" s="11">
        <v>22</v>
      </c>
      <c r="E4" s="75">
        <f t="shared" ref="E4:E16" si="2">D4/C4</f>
        <v>0.55000000000000004</v>
      </c>
      <c r="F4" s="12">
        <v>40</v>
      </c>
      <c r="G4" s="13">
        <v>24</v>
      </c>
      <c r="H4" s="67">
        <f>G4/F4</f>
        <v>0.6</v>
      </c>
      <c r="I4" s="68">
        <v>1658</v>
      </c>
      <c r="J4" s="69">
        <v>69.083333333333343</v>
      </c>
      <c r="K4" s="14">
        <v>24</v>
      </c>
      <c r="L4" s="15">
        <v>11</v>
      </c>
      <c r="M4" s="16">
        <v>0</v>
      </c>
      <c r="N4" s="17">
        <f t="shared" si="0"/>
        <v>11</v>
      </c>
      <c r="O4" s="81">
        <f t="shared" si="1"/>
        <v>0.45833333333333331</v>
      </c>
      <c r="P4" s="37">
        <v>0</v>
      </c>
    </row>
    <row r="5" spans="1:16" s="7" customFormat="1" x14ac:dyDescent="0.25">
      <c r="A5" s="8">
        <v>300516270</v>
      </c>
      <c r="B5" s="9" t="s">
        <v>41</v>
      </c>
      <c r="C5" s="10">
        <v>20</v>
      </c>
      <c r="D5" s="11">
        <v>10</v>
      </c>
      <c r="E5" s="75">
        <f t="shared" si="2"/>
        <v>0.5</v>
      </c>
      <c r="F5" s="12">
        <v>20</v>
      </c>
      <c r="G5" s="13">
        <v>10</v>
      </c>
      <c r="H5" s="67">
        <f>G5/F5</f>
        <v>0.5</v>
      </c>
      <c r="I5" s="68">
        <v>388.7</v>
      </c>
      <c r="J5" s="69">
        <v>38.870000000000005</v>
      </c>
      <c r="K5" s="14">
        <v>10</v>
      </c>
      <c r="L5" s="15">
        <v>3</v>
      </c>
      <c r="M5" s="16">
        <v>0</v>
      </c>
      <c r="N5" s="17">
        <f t="shared" si="0"/>
        <v>3</v>
      </c>
      <c r="O5" s="81">
        <f t="shared" si="1"/>
        <v>0.3</v>
      </c>
      <c r="P5" s="37">
        <v>0</v>
      </c>
    </row>
    <row r="6" spans="1:16" s="7" customFormat="1" x14ac:dyDescent="0.25">
      <c r="A6" s="8">
        <v>410147201</v>
      </c>
      <c r="B6" s="18" t="s">
        <v>38</v>
      </c>
      <c r="C6" s="19">
        <v>40</v>
      </c>
      <c r="D6" s="20">
        <v>40</v>
      </c>
      <c r="E6" s="76">
        <f t="shared" si="2"/>
        <v>1</v>
      </c>
      <c r="F6" s="12">
        <v>40</v>
      </c>
      <c r="G6" s="13">
        <v>42</v>
      </c>
      <c r="H6" s="67">
        <f t="shared" ref="H6:H16" si="3">G6/F6</f>
        <v>1.05</v>
      </c>
      <c r="I6" s="68">
        <v>2456.85</v>
      </c>
      <c r="J6" s="69">
        <v>54.49</v>
      </c>
      <c r="K6" s="14">
        <v>42</v>
      </c>
      <c r="L6" s="15">
        <v>9</v>
      </c>
      <c r="M6" s="16">
        <v>1</v>
      </c>
      <c r="N6" s="17">
        <f t="shared" si="0"/>
        <v>10</v>
      </c>
      <c r="O6" s="81">
        <f t="shared" si="1"/>
        <v>0.23809523809523808</v>
      </c>
      <c r="P6" s="37">
        <v>0</v>
      </c>
    </row>
    <row r="7" spans="1:16" s="7" customFormat="1" x14ac:dyDescent="0.25">
      <c r="A7" s="8">
        <v>300484470</v>
      </c>
      <c r="B7" s="18" t="s">
        <v>15</v>
      </c>
      <c r="C7" s="19">
        <v>35</v>
      </c>
      <c r="D7" s="20">
        <v>36</v>
      </c>
      <c r="E7" s="76">
        <f t="shared" si="2"/>
        <v>1.0285714285714285</v>
      </c>
      <c r="F7" s="12">
        <v>35</v>
      </c>
      <c r="G7" s="13">
        <v>36</v>
      </c>
      <c r="H7" s="67">
        <f t="shared" si="3"/>
        <v>1.0285714285714285</v>
      </c>
      <c r="I7" s="68">
        <v>2038.1</v>
      </c>
      <c r="J7" s="69">
        <v>55.083783783783772</v>
      </c>
      <c r="K7" s="14">
        <v>36</v>
      </c>
      <c r="L7" s="15">
        <v>22</v>
      </c>
      <c r="M7" s="16">
        <v>1</v>
      </c>
      <c r="N7" s="17">
        <f t="shared" si="0"/>
        <v>23</v>
      </c>
      <c r="O7" s="81">
        <f t="shared" si="1"/>
        <v>0.63888888888888884</v>
      </c>
      <c r="P7" s="37">
        <v>0</v>
      </c>
    </row>
    <row r="8" spans="1:16" s="7" customFormat="1" x14ac:dyDescent="0.25">
      <c r="A8" s="8">
        <v>367205324</v>
      </c>
      <c r="B8" s="18" t="s">
        <v>16</v>
      </c>
      <c r="C8" s="19">
        <v>68</v>
      </c>
      <c r="D8" s="20">
        <v>58</v>
      </c>
      <c r="E8" s="76">
        <f t="shared" si="2"/>
        <v>0.8529411764705882</v>
      </c>
      <c r="F8" s="12">
        <v>68</v>
      </c>
      <c r="G8" s="13">
        <v>60</v>
      </c>
      <c r="H8" s="67">
        <f>G8/F8</f>
        <v>0.88235294117647056</v>
      </c>
      <c r="I8" s="68">
        <v>2688.1</v>
      </c>
      <c r="J8" s="69">
        <v>44.801666666666677</v>
      </c>
      <c r="K8" s="14">
        <v>60</v>
      </c>
      <c r="L8" s="15">
        <v>17</v>
      </c>
      <c r="M8" s="16">
        <v>2</v>
      </c>
      <c r="N8" s="17">
        <f t="shared" si="0"/>
        <v>19</v>
      </c>
      <c r="O8" s="81">
        <f t="shared" si="1"/>
        <v>0.31666666666666665</v>
      </c>
      <c r="P8" s="37">
        <v>0</v>
      </c>
    </row>
    <row r="9" spans="1:16" s="7" customFormat="1" x14ac:dyDescent="0.25">
      <c r="A9" s="8">
        <v>300310250</v>
      </c>
      <c r="B9" s="21" t="s">
        <v>6</v>
      </c>
      <c r="C9" s="22">
        <v>20</v>
      </c>
      <c r="D9" s="23">
        <v>21</v>
      </c>
      <c r="E9" s="77">
        <f t="shared" si="2"/>
        <v>1.05</v>
      </c>
      <c r="F9" s="12">
        <v>20</v>
      </c>
      <c r="G9" s="13">
        <v>21</v>
      </c>
      <c r="H9" s="67">
        <f>G9/F9</f>
        <v>1.05</v>
      </c>
      <c r="I9" s="68">
        <v>2982</v>
      </c>
      <c r="J9" s="69">
        <v>142.00000000000006</v>
      </c>
      <c r="K9" s="14">
        <v>21</v>
      </c>
      <c r="L9" s="15">
        <v>18</v>
      </c>
      <c r="M9" s="16">
        <v>0</v>
      </c>
      <c r="N9" s="17">
        <f t="shared" si="0"/>
        <v>18</v>
      </c>
      <c r="O9" s="81">
        <f t="shared" si="1"/>
        <v>0.8571428571428571</v>
      </c>
      <c r="P9" s="37">
        <v>0</v>
      </c>
    </row>
    <row r="10" spans="1:16" s="7" customFormat="1" x14ac:dyDescent="0.25">
      <c r="A10" s="8">
        <v>113000000</v>
      </c>
      <c r="B10" s="9" t="s">
        <v>7</v>
      </c>
      <c r="C10" s="10">
        <v>22</v>
      </c>
      <c r="D10" s="11">
        <v>18</v>
      </c>
      <c r="E10" s="75">
        <f t="shared" si="2"/>
        <v>0.81818181818181823</v>
      </c>
      <c r="F10" s="12">
        <v>22</v>
      </c>
      <c r="G10" s="13">
        <v>19</v>
      </c>
      <c r="H10" s="67">
        <f t="shared" si="3"/>
        <v>0.86363636363636365</v>
      </c>
      <c r="I10" s="68">
        <v>891.2</v>
      </c>
      <c r="J10" s="69">
        <v>46.90526315789473</v>
      </c>
      <c r="K10" s="14">
        <v>19</v>
      </c>
      <c r="L10" s="15">
        <v>4</v>
      </c>
      <c r="M10" s="16">
        <v>0</v>
      </c>
      <c r="N10" s="17">
        <f t="shared" si="0"/>
        <v>4</v>
      </c>
      <c r="O10" s="81">
        <f t="shared" si="1"/>
        <v>0.21052631578947367</v>
      </c>
      <c r="P10" s="37">
        <v>0</v>
      </c>
    </row>
    <row r="11" spans="1:16" s="7" customFormat="1" x14ac:dyDescent="0.25">
      <c r="A11" s="8">
        <v>300024500</v>
      </c>
      <c r="B11" s="9" t="s">
        <v>8</v>
      </c>
      <c r="C11" s="10">
        <v>39</v>
      </c>
      <c r="D11" s="11">
        <v>37</v>
      </c>
      <c r="E11" s="75">
        <f t="shared" si="2"/>
        <v>0.94871794871794868</v>
      </c>
      <c r="F11" s="12">
        <v>39</v>
      </c>
      <c r="G11" s="13">
        <v>39</v>
      </c>
      <c r="H11" s="67">
        <f t="shared" si="3"/>
        <v>1</v>
      </c>
      <c r="I11" s="68">
        <v>6440.5</v>
      </c>
      <c r="J11" s="69">
        <v>165.14102564102566</v>
      </c>
      <c r="K11" s="14">
        <v>39</v>
      </c>
      <c r="L11" s="15">
        <v>19</v>
      </c>
      <c r="M11" s="16">
        <v>3</v>
      </c>
      <c r="N11" s="17">
        <f t="shared" si="0"/>
        <v>22</v>
      </c>
      <c r="O11" s="81">
        <f t="shared" si="1"/>
        <v>0.5641025641025641</v>
      </c>
      <c r="P11" s="37">
        <v>2</v>
      </c>
    </row>
    <row r="12" spans="1:16" s="7" customFormat="1" x14ac:dyDescent="0.25">
      <c r="A12" s="8">
        <v>418405452</v>
      </c>
      <c r="B12" s="9" t="s">
        <v>9</v>
      </c>
      <c r="C12" s="10">
        <v>21</v>
      </c>
      <c r="D12" s="11">
        <v>9</v>
      </c>
      <c r="E12" s="75">
        <f t="shared" si="2"/>
        <v>0.42857142857142855</v>
      </c>
      <c r="F12" s="12">
        <v>21</v>
      </c>
      <c r="G12" s="13">
        <v>9</v>
      </c>
      <c r="H12" s="67">
        <f t="shared" si="3"/>
        <v>0.42857142857142855</v>
      </c>
      <c r="I12" s="68">
        <v>344.75</v>
      </c>
      <c r="J12" s="69">
        <v>38.305555555555557</v>
      </c>
      <c r="K12" s="14">
        <v>9</v>
      </c>
      <c r="L12" s="15">
        <v>2</v>
      </c>
      <c r="M12" s="16">
        <v>0</v>
      </c>
      <c r="N12" s="17">
        <f t="shared" si="0"/>
        <v>2</v>
      </c>
      <c r="O12" s="81">
        <f t="shared" si="1"/>
        <v>0.22222222222222221</v>
      </c>
      <c r="P12" s="37">
        <v>0</v>
      </c>
    </row>
    <row r="13" spans="1:16" s="7" customFormat="1" x14ac:dyDescent="0.25">
      <c r="A13" s="8">
        <v>111000000</v>
      </c>
      <c r="B13" s="9" t="s">
        <v>10</v>
      </c>
      <c r="C13" s="10">
        <v>25</v>
      </c>
      <c r="D13" s="11">
        <v>10</v>
      </c>
      <c r="E13" s="75">
        <f t="shared" si="2"/>
        <v>0.4</v>
      </c>
      <c r="F13" s="12">
        <v>25</v>
      </c>
      <c r="G13" s="13">
        <v>10</v>
      </c>
      <c r="H13" s="67">
        <f t="shared" si="3"/>
        <v>0.4</v>
      </c>
      <c r="I13" s="68">
        <v>376.3</v>
      </c>
      <c r="J13" s="70">
        <v>37.630000000000003</v>
      </c>
      <c r="K13" s="14">
        <v>10</v>
      </c>
      <c r="L13" s="24">
        <v>2</v>
      </c>
      <c r="M13" s="16">
        <v>0</v>
      </c>
      <c r="N13" s="17">
        <f t="shared" si="0"/>
        <v>2</v>
      </c>
      <c r="O13" s="81">
        <f t="shared" si="1"/>
        <v>0.2</v>
      </c>
      <c r="P13" s="38">
        <v>0</v>
      </c>
    </row>
    <row r="14" spans="1:16" s="7" customFormat="1" x14ac:dyDescent="0.25">
      <c r="A14" s="25">
        <v>300358100</v>
      </c>
      <c r="B14" s="21" t="s">
        <v>42</v>
      </c>
      <c r="C14" s="22">
        <v>45</v>
      </c>
      <c r="D14" s="23">
        <v>64</v>
      </c>
      <c r="E14" s="77">
        <f t="shared" si="2"/>
        <v>1.4222222222222223</v>
      </c>
      <c r="F14" s="12">
        <v>45</v>
      </c>
      <c r="G14" s="13">
        <v>81</v>
      </c>
      <c r="H14" s="67">
        <f t="shared" si="3"/>
        <v>1.8</v>
      </c>
      <c r="I14" s="71">
        <v>4263.6000000000004</v>
      </c>
      <c r="J14" s="70">
        <v>52.63703703703704</v>
      </c>
      <c r="K14" s="14">
        <v>81</v>
      </c>
      <c r="L14" s="24">
        <v>15</v>
      </c>
      <c r="M14" s="16">
        <v>0</v>
      </c>
      <c r="N14" s="17">
        <f t="shared" si="0"/>
        <v>15</v>
      </c>
      <c r="O14" s="81">
        <f t="shared" si="1"/>
        <v>0.18518518518518517</v>
      </c>
      <c r="P14" s="38">
        <v>0</v>
      </c>
    </row>
    <row r="15" spans="1:16" s="7" customFormat="1" x14ac:dyDescent="0.25">
      <c r="A15" s="8">
        <v>300093050</v>
      </c>
      <c r="B15" s="9" t="s">
        <v>12</v>
      </c>
      <c r="C15" s="10">
        <v>42</v>
      </c>
      <c r="D15" s="11">
        <v>46</v>
      </c>
      <c r="E15" s="75">
        <f t="shared" si="2"/>
        <v>1.0952380952380953</v>
      </c>
      <c r="F15" s="12">
        <v>42</v>
      </c>
      <c r="G15" s="13">
        <v>46</v>
      </c>
      <c r="H15" s="67">
        <f t="shared" si="3"/>
        <v>1.0952380952380953</v>
      </c>
      <c r="I15" s="71">
        <v>6255.55</v>
      </c>
      <c r="J15" s="70">
        <v>135.99021739130438</v>
      </c>
      <c r="K15" s="14">
        <v>46</v>
      </c>
      <c r="L15" s="24">
        <v>33</v>
      </c>
      <c r="M15" s="16">
        <v>0</v>
      </c>
      <c r="N15" s="17">
        <f t="shared" si="0"/>
        <v>33</v>
      </c>
      <c r="O15" s="81">
        <f t="shared" si="1"/>
        <v>0.71739130434782605</v>
      </c>
      <c r="P15" s="38">
        <v>0</v>
      </c>
    </row>
    <row r="16" spans="1:16" s="7" customFormat="1" ht="15" thickBot="1" x14ac:dyDescent="0.3">
      <c r="A16" s="26">
        <v>112679002</v>
      </c>
      <c r="B16" s="27" t="s">
        <v>13</v>
      </c>
      <c r="C16" s="28">
        <v>53</v>
      </c>
      <c r="D16" s="29">
        <v>52</v>
      </c>
      <c r="E16" s="78">
        <f t="shared" si="2"/>
        <v>0.98113207547169812</v>
      </c>
      <c r="F16" s="30">
        <v>53</v>
      </c>
      <c r="G16" s="31">
        <v>53</v>
      </c>
      <c r="H16" s="73">
        <f t="shared" si="3"/>
        <v>1</v>
      </c>
      <c r="I16" s="63">
        <v>3369.9</v>
      </c>
      <c r="J16" s="32">
        <v>63.583018867924523</v>
      </c>
      <c r="K16" s="33">
        <v>53</v>
      </c>
      <c r="L16" s="34">
        <v>24</v>
      </c>
      <c r="M16" s="35">
        <v>0</v>
      </c>
      <c r="N16" s="36">
        <f t="shared" si="0"/>
        <v>24</v>
      </c>
      <c r="O16" s="82">
        <f t="shared" si="1"/>
        <v>0.45283018867924529</v>
      </c>
      <c r="P16" s="39">
        <v>0</v>
      </c>
    </row>
  </sheetData>
  <mergeCells count="3">
    <mergeCell ref="A1:B1"/>
    <mergeCell ref="C1:J1"/>
    <mergeCell ref="K1:O1"/>
  </mergeCells>
  <conditionalFormatting sqref="B1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9CB07-0045-4338-9C41-C4ED917A7C1F}">
  <dimension ref="A1:G14"/>
  <sheetViews>
    <sheetView workbookViewId="0">
      <selection activeCell="C27" sqref="C27"/>
    </sheetView>
  </sheetViews>
  <sheetFormatPr defaultRowHeight="14.25" x14ac:dyDescent="0.2"/>
  <cols>
    <col min="1" max="1" width="26.28515625" style="87" customWidth="1"/>
    <col min="2" max="2" width="13.42578125" style="87" customWidth="1"/>
    <col min="3" max="3" width="7.7109375" style="87" customWidth="1"/>
    <col min="4" max="4" width="7.28515625" style="87" customWidth="1"/>
    <col min="5" max="5" width="9.28515625" style="108" bestFit="1" customWidth="1"/>
    <col min="6" max="6" width="8.85546875" style="87"/>
    <col min="7" max="16384" width="9.140625" style="5"/>
  </cols>
  <sheetData>
    <row r="1" spans="1:7" ht="15" x14ac:dyDescent="0.25">
      <c r="A1" s="86" t="s">
        <v>32</v>
      </c>
      <c r="B1" s="83"/>
      <c r="C1" s="83"/>
      <c r="D1" s="83"/>
      <c r="E1" s="84"/>
      <c r="F1" s="85"/>
    </row>
    <row r="2" spans="1:7" ht="15" x14ac:dyDescent="0.25">
      <c r="A2" s="86"/>
      <c r="B2" s="83"/>
      <c r="C2" s="83"/>
      <c r="D2" s="83"/>
      <c r="E2" s="84"/>
      <c r="F2" s="85"/>
    </row>
    <row r="3" spans="1:7" ht="15" x14ac:dyDescent="0.25">
      <c r="A3" s="86"/>
      <c r="C3" s="83"/>
      <c r="D3" s="83"/>
      <c r="E3" s="84"/>
      <c r="F3" s="85"/>
    </row>
    <row r="4" spans="1:7" ht="15.75" thickBot="1" x14ac:dyDescent="0.3">
      <c r="A4" s="85" t="s">
        <v>33</v>
      </c>
      <c r="B4" s="83"/>
      <c r="C4" s="83"/>
      <c r="D4" s="83"/>
      <c r="E4" s="84"/>
      <c r="F4" s="85"/>
    </row>
    <row r="5" spans="1:7" ht="15.75" thickBot="1" x14ac:dyDescent="0.25">
      <c r="A5" s="109"/>
      <c r="B5" s="110" t="s">
        <v>34</v>
      </c>
      <c r="C5" s="110" t="s">
        <v>19</v>
      </c>
      <c r="D5" s="110" t="s">
        <v>18</v>
      </c>
      <c r="E5" s="111" t="s">
        <v>17</v>
      </c>
      <c r="F5" s="88"/>
    </row>
    <row r="6" spans="1:7" ht="14.45" customHeight="1" x14ac:dyDescent="0.2">
      <c r="A6" s="195" t="s">
        <v>14</v>
      </c>
      <c r="B6" s="89" t="s">
        <v>20</v>
      </c>
      <c r="C6" s="90">
        <v>0</v>
      </c>
      <c r="D6" s="90">
        <v>1</v>
      </c>
      <c r="E6" s="91">
        <f>C6/D6</f>
        <v>0</v>
      </c>
      <c r="F6" s="92"/>
      <c r="G6" s="93"/>
    </row>
    <row r="7" spans="1:7" ht="15.6" customHeight="1" x14ac:dyDescent="0.2">
      <c r="A7" s="196"/>
      <c r="B7" s="94" t="s">
        <v>21</v>
      </c>
      <c r="C7" s="95">
        <v>2</v>
      </c>
      <c r="D7" s="95">
        <v>7</v>
      </c>
      <c r="E7" s="96">
        <f t="shared" ref="E7:E9" si="0">C7/D7</f>
        <v>0.2857142857142857</v>
      </c>
      <c r="F7" s="92"/>
      <c r="G7" s="93"/>
    </row>
    <row r="8" spans="1:7" ht="15" x14ac:dyDescent="0.2">
      <c r="A8" s="102"/>
      <c r="B8" s="97" t="s">
        <v>22</v>
      </c>
      <c r="C8" s="95">
        <v>1</v>
      </c>
      <c r="D8" s="95">
        <v>2</v>
      </c>
      <c r="E8" s="96">
        <f t="shared" si="0"/>
        <v>0.5</v>
      </c>
      <c r="F8" s="92"/>
      <c r="G8" s="93"/>
    </row>
    <row r="9" spans="1:7" ht="15.75" thickBot="1" x14ac:dyDescent="0.25">
      <c r="A9" s="112"/>
      <c r="B9" s="98" t="s">
        <v>35</v>
      </c>
      <c r="C9" s="99">
        <f>SUM(C6:C8)</f>
        <v>3</v>
      </c>
      <c r="D9" s="99">
        <f>SUM(D6:D8)</f>
        <v>10</v>
      </c>
      <c r="E9" s="100">
        <f t="shared" si="0"/>
        <v>0.3</v>
      </c>
      <c r="F9" s="92"/>
      <c r="G9" s="93"/>
    </row>
    <row r="10" spans="1:7" ht="15.6" customHeight="1" x14ac:dyDescent="0.2">
      <c r="A10" s="197" t="s">
        <v>9</v>
      </c>
      <c r="B10" s="89" t="s">
        <v>20</v>
      </c>
      <c r="C10" s="90">
        <v>0</v>
      </c>
      <c r="D10" s="90">
        <v>3</v>
      </c>
      <c r="E10" s="91">
        <f>C10/D10</f>
        <v>0</v>
      </c>
      <c r="F10" s="101"/>
    </row>
    <row r="11" spans="1:7" ht="15.6" customHeight="1" x14ac:dyDescent="0.2">
      <c r="A11" s="198"/>
      <c r="B11" s="94" t="s">
        <v>21</v>
      </c>
      <c r="C11" s="95">
        <v>1</v>
      </c>
      <c r="D11" s="95">
        <v>5</v>
      </c>
      <c r="E11" s="96">
        <f t="shared" ref="E11:E13" si="1">C11/D11</f>
        <v>0.2</v>
      </c>
      <c r="F11" s="101"/>
    </row>
    <row r="12" spans="1:7" ht="15" x14ac:dyDescent="0.2">
      <c r="A12" s="102"/>
      <c r="B12" s="97" t="s">
        <v>22</v>
      </c>
      <c r="C12" s="95">
        <v>1</v>
      </c>
      <c r="D12" s="95">
        <v>1</v>
      </c>
      <c r="E12" s="96">
        <f t="shared" si="1"/>
        <v>1</v>
      </c>
      <c r="F12" s="101"/>
    </row>
    <row r="13" spans="1:7" ht="15.75" thickBot="1" x14ac:dyDescent="0.25">
      <c r="A13" s="103"/>
      <c r="B13" s="98" t="s">
        <v>35</v>
      </c>
      <c r="C13" s="99">
        <f>SUM(C10:C12)</f>
        <v>2</v>
      </c>
      <c r="D13" s="99">
        <f>SUM(D10:D12)</f>
        <v>9</v>
      </c>
      <c r="E13" s="100">
        <f t="shared" si="1"/>
        <v>0.22222222222222221</v>
      </c>
      <c r="F13" s="101"/>
    </row>
    <row r="14" spans="1:7" ht="15" x14ac:dyDescent="0.2">
      <c r="A14" s="104"/>
      <c r="B14" s="105"/>
      <c r="C14" s="106"/>
      <c r="D14" s="106"/>
      <c r="E14" s="107"/>
      <c r="F14" s="101"/>
    </row>
  </sheetData>
  <mergeCells count="2">
    <mergeCell ref="A6:A7"/>
    <mergeCell ref="A10:A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0E5DD-6A4F-4C86-959A-9535F79AE6ED}">
  <dimension ref="A1:J63"/>
  <sheetViews>
    <sheetView workbookViewId="0">
      <selection activeCell="P26" sqref="P26"/>
    </sheetView>
  </sheetViews>
  <sheetFormatPr defaultRowHeight="14.25" x14ac:dyDescent="0.2"/>
  <cols>
    <col min="1" max="1" width="25.7109375" style="87" customWidth="1"/>
    <col min="2" max="2" width="13.42578125" style="87" customWidth="1"/>
    <col min="3" max="3" width="8.140625" style="87" customWidth="1"/>
    <col min="4" max="4" width="7.28515625" style="87" customWidth="1"/>
    <col min="5" max="5" width="9.28515625" style="108" bestFit="1" customWidth="1"/>
    <col min="6" max="6" width="8.85546875" style="87"/>
    <col min="7" max="7" width="11.7109375" style="87" customWidth="1"/>
    <col min="8" max="8" width="9" style="170" bestFit="1" customWidth="1"/>
    <col min="9" max="9" width="8.5703125" style="170" customWidth="1"/>
    <col min="10" max="10" width="9.28515625" style="84" bestFit="1" customWidth="1"/>
    <col min="11" max="16384" width="9.140625" style="5"/>
  </cols>
  <sheetData>
    <row r="1" spans="1:10" ht="15" x14ac:dyDescent="0.25">
      <c r="A1" s="86" t="s">
        <v>32</v>
      </c>
      <c r="B1" s="83"/>
      <c r="C1" s="83"/>
      <c r="D1" s="83"/>
      <c r="E1" s="84"/>
      <c r="F1" s="85"/>
      <c r="G1" s="85"/>
      <c r="H1" s="113"/>
      <c r="I1" s="114"/>
    </row>
    <row r="2" spans="1:10" ht="15" x14ac:dyDescent="0.25">
      <c r="A2" s="86"/>
      <c r="B2" s="83"/>
      <c r="C2" s="83"/>
      <c r="D2" s="83"/>
      <c r="E2" s="84"/>
      <c r="F2" s="85"/>
      <c r="G2" s="85"/>
      <c r="H2" s="113"/>
      <c r="I2" s="114"/>
    </row>
    <row r="3" spans="1:10" ht="15" x14ac:dyDescent="0.25">
      <c r="A3" s="86"/>
      <c r="B3" s="83"/>
      <c r="C3" s="83"/>
      <c r="D3" s="83"/>
      <c r="E3" s="84"/>
      <c r="F3" s="85"/>
      <c r="G3" s="85"/>
      <c r="H3" s="113"/>
      <c r="I3" s="114"/>
    </row>
    <row r="4" spans="1:10" ht="15.75" thickBot="1" x14ac:dyDescent="0.3">
      <c r="B4" s="83"/>
      <c r="C4" s="83"/>
      <c r="D4" s="83"/>
      <c r="E4" s="84"/>
      <c r="F4" s="85"/>
      <c r="G4" s="85"/>
      <c r="H4" s="113"/>
      <c r="I4" s="114"/>
    </row>
    <row r="5" spans="1:10" ht="15.75" thickBot="1" x14ac:dyDescent="0.25">
      <c r="A5" s="109"/>
      <c r="B5" s="110" t="s">
        <v>34</v>
      </c>
      <c r="C5" s="110" t="s">
        <v>19</v>
      </c>
      <c r="D5" s="110" t="s">
        <v>18</v>
      </c>
      <c r="E5" s="111" t="s">
        <v>17</v>
      </c>
      <c r="F5" s="88"/>
      <c r="G5" s="110" t="s">
        <v>37</v>
      </c>
      <c r="H5" s="171" t="s">
        <v>19</v>
      </c>
      <c r="I5" s="171" t="s">
        <v>18</v>
      </c>
      <c r="J5" s="111" t="s">
        <v>17</v>
      </c>
    </row>
    <row r="6" spans="1:10" ht="15" x14ac:dyDescent="0.2">
      <c r="A6" s="195" t="s">
        <v>38</v>
      </c>
      <c r="B6" s="115" t="s">
        <v>30</v>
      </c>
      <c r="C6" s="116">
        <v>1</v>
      </c>
      <c r="D6" s="116">
        <v>1</v>
      </c>
      <c r="E6" s="117">
        <f>C6/D6</f>
        <v>1</v>
      </c>
      <c r="F6" s="92"/>
      <c r="G6" s="118" t="s">
        <v>29</v>
      </c>
      <c r="H6" s="119">
        <v>2</v>
      </c>
      <c r="I6" s="119">
        <v>4</v>
      </c>
      <c r="J6" s="120">
        <f>H6/I6</f>
        <v>0.5</v>
      </c>
    </row>
    <row r="7" spans="1:10" ht="15" x14ac:dyDescent="0.2">
      <c r="A7" s="196"/>
      <c r="B7" s="89" t="s">
        <v>20</v>
      </c>
      <c r="C7" s="90">
        <v>1</v>
      </c>
      <c r="D7" s="90">
        <v>11</v>
      </c>
      <c r="E7" s="91">
        <f t="shared" ref="E7:E11" si="0">C7/D7</f>
        <v>9.0909090909090912E-2</v>
      </c>
      <c r="F7" s="92"/>
      <c r="G7" s="121" t="s">
        <v>24</v>
      </c>
      <c r="H7" s="122">
        <v>1</v>
      </c>
      <c r="I7" s="122">
        <v>8</v>
      </c>
      <c r="J7" s="123">
        <f t="shared" ref="J7:J11" si="1">H7/I7</f>
        <v>0.125</v>
      </c>
    </row>
    <row r="8" spans="1:10" ht="15" x14ac:dyDescent="0.2">
      <c r="A8" s="112"/>
      <c r="B8" s="89" t="s">
        <v>21</v>
      </c>
      <c r="C8" s="90">
        <v>4</v>
      </c>
      <c r="D8" s="90">
        <v>10</v>
      </c>
      <c r="E8" s="91">
        <f t="shared" si="0"/>
        <v>0.4</v>
      </c>
      <c r="F8" s="92"/>
      <c r="G8" s="121" t="s">
        <v>25</v>
      </c>
      <c r="H8" s="122">
        <v>0</v>
      </c>
      <c r="I8" s="122">
        <v>1</v>
      </c>
      <c r="J8" s="123">
        <f t="shared" si="1"/>
        <v>0</v>
      </c>
    </row>
    <row r="9" spans="1:10" ht="15" x14ac:dyDescent="0.2">
      <c r="A9" s="112"/>
      <c r="B9" s="89" t="s">
        <v>22</v>
      </c>
      <c r="C9" s="90">
        <v>0</v>
      </c>
      <c r="D9" s="90">
        <v>3</v>
      </c>
      <c r="E9" s="91">
        <f t="shared" si="0"/>
        <v>0</v>
      </c>
      <c r="F9" s="92"/>
      <c r="G9" s="121" t="s">
        <v>26</v>
      </c>
      <c r="H9" s="122">
        <v>0</v>
      </c>
      <c r="I9" s="122">
        <v>1</v>
      </c>
      <c r="J9" s="123">
        <f t="shared" si="1"/>
        <v>0</v>
      </c>
    </row>
    <row r="10" spans="1:10" ht="15" x14ac:dyDescent="0.2">
      <c r="A10" s="112"/>
      <c r="B10" s="124"/>
      <c r="C10" s="125"/>
      <c r="D10" s="125"/>
      <c r="E10" s="126"/>
      <c r="F10" s="92"/>
      <c r="G10" s="121" t="s">
        <v>27</v>
      </c>
      <c r="H10" s="122">
        <v>0</v>
      </c>
      <c r="I10" s="122">
        <v>1</v>
      </c>
      <c r="J10" s="123">
        <f t="shared" si="1"/>
        <v>0</v>
      </c>
    </row>
    <row r="11" spans="1:10" ht="15.75" thickBot="1" x14ac:dyDescent="0.25">
      <c r="A11" s="112"/>
      <c r="B11" s="127" t="s">
        <v>35</v>
      </c>
      <c r="C11" s="128">
        <f>SUM(C6:C10)</f>
        <v>6</v>
      </c>
      <c r="D11" s="128">
        <f>SUM(D6:D10)</f>
        <v>25</v>
      </c>
      <c r="E11" s="129">
        <f t="shared" si="0"/>
        <v>0.24</v>
      </c>
      <c r="F11" s="92"/>
      <c r="G11" s="130" t="s">
        <v>35</v>
      </c>
      <c r="H11" s="131">
        <f>SUM(H6:H10)</f>
        <v>3</v>
      </c>
      <c r="I11" s="131">
        <f>SUM(I6:I10)</f>
        <v>15</v>
      </c>
      <c r="J11" s="132">
        <f t="shared" si="1"/>
        <v>0.2</v>
      </c>
    </row>
    <row r="12" spans="1:10" ht="15" x14ac:dyDescent="0.2">
      <c r="A12" s="172" t="s">
        <v>15</v>
      </c>
      <c r="B12" s="133"/>
      <c r="C12" s="134"/>
      <c r="D12" s="134"/>
      <c r="E12" s="135"/>
      <c r="F12" s="92"/>
      <c r="G12" s="118" t="s">
        <v>29</v>
      </c>
      <c r="H12" s="119">
        <v>3</v>
      </c>
      <c r="I12" s="119">
        <v>5</v>
      </c>
      <c r="J12" s="120">
        <f>H12/I12</f>
        <v>0.6</v>
      </c>
    </row>
    <row r="13" spans="1:10" ht="15" x14ac:dyDescent="0.2">
      <c r="A13" s="112"/>
      <c r="B13" s="89" t="s">
        <v>20</v>
      </c>
      <c r="C13" s="90">
        <v>1</v>
      </c>
      <c r="D13" s="90">
        <v>3</v>
      </c>
      <c r="E13" s="91">
        <f t="shared" ref="E13:E14" si="2">C13/D13</f>
        <v>0.33333333333333331</v>
      </c>
      <c r="F13" s="92"/>
      <c r="G13" s="121" t="s">
        <v>24</v>
      </c>
      <c r="H13" s="122">
        <v>5</v>
      </c>
      <c r="I13" s="122">
        <v>6</v>
      </c>
      <c r="J13" s="123">
        <f t="shared" ref="J13:J18" si="3">H13/I13</f>
        <v>0.83333333333333337</v>
      </c>
    </row>
    <row r="14" spans="1:10" ht="15" x14ac:dyDescent="0.2">
      <c r="A14" s="112"/>
      <c r="B14" s="89" t="s">
        <v>21</v>
      </c>
      <c r="C14" s="90">
        <v>0</v>
      </c>
      <c r="D14" s="90">
        <v>3</v>
      </c>
      <c r="E14" s="91">
        <f t="shared" si="2"/>
        <v>0</v>
      </c>
      <c r="F14" s="92"/>
      <c r="G14" s="121" t="s">
        <v>25</v>
      </c>
      <c r="H14" s="122">
        <v>2</v>
      </c>
      <c r="I14" s="122">
        <v>2</v>
      </c>
      <c r="J14" s="123">
        <f t="shared" si="3"/>
        <v>1</v>
      </c>
    </row>
    <row r="15" spans="1:10" ht="15" x14ac:dyDescent="0.2">
      <c r="A15" s="112"/>
      <c r="B15" s="136"/>
      <c r="C15" s="137"/>
      <c r="D15" s="137"/>
      <c r="E15" s="138"/>
      <c r="F15" s="92"/>
      <c r="G15" s="121" t="s">
        <v>26</v>
      </c>
      <c r="H15" s="122">
        <v>5</v>
      </c>
      <c r="I15" s="122">
        <v>6</v>
      </c>
      <c r="J15" s="123">
        <f t="shared" si="3"/>
        <v>0.83333333333333337</v>
      </c>
    </row>
    <row r="16" spans="1:10" ht="15" x14ac:dyDescent="0.2">
      <c r="A16" s="112"/>
      <c r="B16" s="139"/>
      <c r="C16" s="140"/>
      <c r="D16" s="140"/>
      <c r="E16" s="141"/>
      <c r="F16" s="92"/>
      <c r="G16" s="121" t="s">
        <v>27</v>
      </c>
      <c r="H16" s="122">
        <v>4</v>
      </c>
      <c r="I16" s="122">
        <v>10</v>
      </c>
      <c r="J16" s="123">
        <f t="shared" si="3"/>
        <v>0.4</v>
      </c>
    </row>
    <row r="17" spans="1:10" ht="15" x14ac:dyDescent="0.2">
      <c r="A17" s="112"/>
      <c r="B17" s="142"/>
      <c r="C17" s="143"/>
      <c r="D17" s="143"/>
      <c r="E17" s="144"/>
      <c r="F17" s="92"/>
      <c r="G17" s="121" t="s">
        <v>28</v>
      </c>
      <c r="H17" s="122">
        <v>2</v>
      </c>
      <c r="I17" s="145">
        <v>2</v>
      </c>
      <c r="J17" s="123">
        <f t="shared" si="3"/>
        <v>1</v>
      </c>
    </row>
    <row r="18" spans="1:10" ht="15.75" thickBot="1" x14ac:dyDescent="0.25">
      <c r="A18" s="112"/>
      <c r="B18" s="98" t="s">
        <v>35</v>
      </c>
      <c r="C18" s="99">
        <f>SUM(C13:C17)</f>
        <v>1</v>
      </c>
      <c r="D18" s="99">
        <f>SUM(D13:D17)</f>
        <v>6</v>
      </c>
      <c r="E18" s="146">
        <f>C18/D18</f>
        <v>0.16666666666666666</v>
      </c>
      <c r="F18" s="101"/>
      <c r="G18" s="130" t="s">
        <v>35</v>
      </c>
      <c r="H18" s="131">
        <f>SUM(H12:H17)</f>
        <v>21</v>
      </c>
      <c r="I18" s="131">
        <f>SUM(I12:I17)</f>
        <v>31</v>
      </c>
      <c r="J18" s="132">
        <f t="shared" si="3"/>
        <v>0.67741935483870963</v>
      </c>
    </row>
    <row r="19" spans="1:10" ht="15" x14ac:dyDescent="0.2">
      <c r="A19" s="199" t="s">
        <v>16</v>
      </c>
      <c r="B19" s="115" t="s">
        <v>30</v>
      </c>
      <c r="C19" s="147">
        <v>0</v>
      </c>
      <c r="D19" s="147">
        <v>1</v>
      </c>
      <c r="E19" s="148">
        <f>C19/D19</f>
        <v>0</v>
      </c>
      <c r="F19" s="101"/>
      <c r="G19" s="118" t="s">
        <v>29</v>
      </c>
      <c r="H19" s="119">
        <v>0</v>
      </c>
      <c r="I19" s="119">
        <v>1</v>
      </c>
      <c r="J19" s="120">
        <f>H19/I19</f>
        <v>0</v>
      </c>
    </row>
    <row r="20" spans="1:10" ht="15" x14ac:dyDescent="0.2">
      <c r="A20" s="200"/>
      <c r="B20" s="94" t="s">
        <v>20</v>
      </c>
      <c r="C20" s="149">
        <v>0</v>
      </c>
      <c r="D20" s="150">
        <v>4</v>
      </c>
      <c r="E20" s="151">
        <f t="shared" ref="E20:E23" si="4">C20/D20</f>
        <v>0</v>
      </c>
      <c r="F20" s="101"/>
      <c r="G20" s="121" t="s">
        <v>24</v>
      </c>
      <c r="H20" s="122">
        <v>2</v>
      </c>
      <c r="I20" s="122">
        <v>4</v>
      </c>
      <c r="J20" s="123">
        <f t="shared" ref="J20:J25" si="5">H20/I20</f>
        <v>0.5</v>
      </c>
    </row>
    <row r="21" spans="1:10" ht="15" x14ac:dyDescent="0.2">
      <c r="A21" s="112"/>
      <c r="B21" s="152" t="s">
        <v>21</v>
      </c>
      <c r="C21" s="90">
        <v>2</v>
      </c>
      <c r="D21" s="153">
        <v>10</v>
      </c>
      <c r="E21" s="151">
        <f t="shared" si="4"/>
        <v>0.2</v>
      </c>
      <c r="F21" s="101"/>
      <c r="G21" s="121" t="s">
        <v>25</v>
      </c>
      <c r="H21" s="122">
        <v>2</v>
      </c>
      <c r="I21" s="122">
        <v>5</v>
      </c>
      <c r="J21" s="123">
        <f t="shared" si="5"/>
        <v>0.4</v>
      </c>
    </row>
    <row r="22" spans="1:10" ht="15" x14ac:dyDescent="0.2">
      <c r="A22" s="112"/>
      <c r="B22" s="89" t="s">
        <v>22</v>
      </c>
      <c r="C22" s="90">
        <v>2</v>
      </c>
      <c r="D22" s="90">
        <v>3</v>
      </c>
      <c r="E22" s="151">
        <f t="shared" si="4"/>
        <v>0.66666666666666663</v>
      </c>
      <c r="F22" s="101"/>
      <c r="G22" s="121" t="s">
        <v>26</v>
      </c>
      <c r="H22" s="122">
        <v>5</v>
      </c>
      <c r="I22" s="122">
        <v>12</v>
      </c>
      <c r="J22" s="123">
        <f t="shared" si="5"/>
        <v>0.41666666666666669</v>
      </c>
    </row>
    <row r="23" spans="1:10" ht="15" x14ac:dyDescent="0.2">
      <c r="A23" s="112"/>
      <c r="B23" s="89" t="s">
        <v>23</v>
      </c>
      <c r="C23" s="90">
        <v>0</v>
      </c>
      <c r="D23" s="90">
        <v>1</v>
      </c>
      <c r="E23" s="151">
        <f t="shared" si="4"/>
        <v>0</v>
      </c>
      <c r="F23" s="101"/>
      <c r="G23" s="121" t="s">
        <v>27</v>
      </c>
      <c r="H23" s="122">
        <v>4</v>
      </c>
      <c r="I23" s="122">
        <v>14</v>
      </c>
      <c r="J23" s="123">
        <f t="shared" si="5"/>
        <v>0.2857142857142857</v>
      </c>
    </row>
    <row r="24" spans="1:10" ht="15" x14ac:dyDescent="0.2">
      <c r="A24" s="112"/>
      <c r="B24" s="124"/>
      <c r="C24" s="125"/>
      <c r="D24" s="125"/>
      <c r="E24" s="154"/>
      <c r="F24" s="101"/>
      <c r="G24" s="121" t="s">
        <v>28</v>
      </c>
      <c r="H24" s="122">
        <v>0</v>
      </c>
      <c r="I24" s="145">
        <v>5</v>
      </c>
      <c r="J24" s="123">
        <f t="shared" si="5"/>
        <v>0</v>
      </c>
    </row>
    <row r="25" spans="1:10" ht="15.75" thickBot="1" x14ac:dyDescent="0.25">
      <c r="A25" s="112"/>
      <c r="B25" s="98" t="s">
        <v>35</v>
      </c>
      <c r="C25" s="155">
        <f>SUM(C19:C24)</f>
        <v>4</v>
      </c>
      <c r="D25" s="99">
        <f>SUM(D19:D24)</f>
        <v>19</v>
      </c>
      <c r="E25" s="156">
        <f>C25/D25</f>
        <v>0.21052631578947367</v>
      </c>
      <c r="F25" s="101"/>
      <c r="G25" s="130" t="s">
        <v>35</v>
      </c>
      <c r="H25" s="131">
        <f>SUM(H19:H24)</f>
        <v>13</v>
      </c>
      <c r="I25" s="131">
        <f>SUM(I19:I24)</f>
        <v>41</v>
      </c>
      <c r="J25" s="132">
        <f t="shared" si="5"/>
        <v>0.31707317073170732</v>
      </c>
    </row>
    <row r="26" spans="1:10" ht="15" x14ac:dyDescent="0.2">
      <c r="A26" s="172" t="s">
        <v>7</v>
      </c>
      <c r="B26" s="89" t="s">
        <v>20</v>
      </c>
      <c r="C26" s="90">
        <v>0</v>
      </c>
      <c r="D26" s="90">
        <v>4</v>
      </c>
      <c r="E26" s="91">
        <f>C26/D26</f>
        <v>0</v>
      </c>
      <c r="F26" s="92"/>
      <c r="G26" s="157"/>
      <c r="H26" s="158"/>
      <c r="I26" s="158"/>
      <c r="J26" s="159"/>
    </row>
    <row r="27" spans="1:10" ht="15" x14ac:dyDescent="0.2">
      <c r="A27" s="112"/>
      <c r="B27" s="89" t="s">
        <v>21</v>
      </c>
      <c r="C27" s="90">
        <v>1</v>
      </c>
      <c r="D27" s="90">
        <v>4</v>
      </c>
      <c r="E27" s="91">
        <f t="shared" ref="E27:E28" si="6">C27/D27</f>
        <v>0.25</v>
      </c>
      <c r="F27" s="92"/>
      <c r="G27" s="160"/>
      <c r="H27" s="161"/>
      <c r="I27" s="161"/>
      <c r="J27" s="162"/>
    </row>
    <row r="28" spans="1:10" ht="15" x14ac:dyDescent="0.2">
      <c r="A28" s="112"/>
      <c r="B28" s="89" t="s">
        <v>22</v>
      </c>
      <c r="C28" s="90">
        <v>0</v>
      </c>
      <c r="D28" s="90">
        <v>2</v>
      </c>
      <c r="E28" s="91">
        <f t="shared" si="6"/>
        <v>0</v>
      </c>
      <c r="F28" s="92"/>
      <c r="G28" s="121" t="s">
        <v>26</v>
      </c>
      <c r="H28" s="122">
        <v>3</v>
      </c>
      <c r="I28" s="122">
        <v>6</v>
      </c>
      <c r="J28" s="123">
        <f>H28/I28</f>
        <v>0.5</v>
      </c>
    </row>
    <row r="29" spans="1:10" ht="15" x14ac:dyDescent="0.2">
      <c r="A29" s="112"/>
      <c r="B29" s="136"/>
      <c r="C29" s="137"/>
      <c r="D29" s="137"/>
      <c r="E29" s="138"/>
      <c r="F29" s="92"/>
      <c r="G29" s="121" t="s">
        <v>27</v>
      </c>
      <c r="H29" s="122">
        <v>0</v>
      </c>
      <c r="I29" s="122">
        <v>1</v>
      </c>
      <c r="J29" s="123">
        <f t="shared" ref="J29:J31" si="7">H29/I29</f>
        <v>0</v>
      </c>
    </row>
    <row r="30" spans="1:10" ht="15" x14ac:dyDescent="0.2">
      <c r="A30" s="102"/>
      <c r="B30" s="142"/>
      <c r="C30" s="163"/>
      <c r="D30" s="164"/>
      <c r="F30" s="92"/>
      <c r="G30" s="121" t="s">
        <v>28</v>
      </c>
      <c r="H30" s="122">
        <v>0</v>
      </c>
      <c r="I30" s="145">
        <v>2</v>
      </c>
      <c r="J30" s="123">
        <f t="shared" si="7"/>
        <v>0</v>
      </c>
    </row>
    <row r="31" spans="1:10" ht="15.75" thickBot="1" x14ac:dyDescent="0.25">
      <c r="A31" s="174"/>
      <c r="B31" s="98" t="s">
        <v>35</v>
      </c>
      <c r="C31" s="99">
        <f>SUM(C26:C30)</f>
        <v>1</v>
      </c>
      <c r="D31" s="99">
        <f>SUM(D26:D30)</f>
        <v>10</v>
      </c>
      <c r="E31" s="146">
        <f>C31/D31</f>
        <v>0.1</v>
      </c>
      <c r="F31" s="101"/>
      <c r="G31" s="130" t="s">
        <v>35</v>
      </c>
      <c r="H31" s="131">
        <f>SUM(H28:H30)</f>
        <v>3</v>
      </c>
      <c r="I31" s="131">
        <f>SUM(I28:I30)</f>
        <v>9</v>
      </c>
      <c r="J31" s="132">
        <f t="shared" si="7"/>
        <v>0.33333333333333331</v>
      </c>
    </row>
    <row r="32" spans="1:10" ht="15" x14ac:dyDescent="0.2">
      <c r="A32" s="175" t="s">
        <v>8</v>
      </c>
      <c r="B32" s="115" t="s">
        <v>30</v>
      </c>
      <c r="C32" s="147">
        <v>1</v>
      </c>
      <c r="D32" s="147">
        <v>1</v>
      </c>
      <c r="E32" s="148">
        <f t="shared" ref="E32:E38" si="8">C32/D32</f>
        <v>1</v>
      </c>
      <c r="F32" s="101"/>
      <c r="G32" s="157"/>
      <c r="H32" s="165"/>
      <c r="I32" s="165"/>
      <c r="J32" s="159"/>
    </row>
    <row r="33" spans="1:10" ht="15" x14ac:dyDescent="0.2">
      <c r="A33" s="112"/>
      <c r="B33" s="94" t="s">
        <v>20</v>
      </c>
      <c r="C33" s="149">
        <v>2</v>
      </c>
      <c r="D33" s="150">
        <v>2</v>
      </c>
      <c r="E33" s="151">
        <f t="shared" si="8"/>
        <v>1</v>
      </c>
      <c r="F33" s="101"/>
      <c r="G33" s="121" t="s">
        <v>24</v>
      </c>
      <c r="H33" s="122">
        <v>0</v>
      </c>
      <c r="I33" s="122">
        <v>1</v>
      </c>
      <c r="J33" s="123">
        <f t="shared" ref="J33:J38" si="9">H33/I33</f>
        <v>0</v>
      </c>
    </row>
    <row r="34" spans="1:10" ht="15" x14ac:dyDescent="0.2">
      <c r="A34" s="102"/>
      <c r="B34" s="152" t="s">
        <v>21</v>
      </c>
      <c r="C34" s="90">
        <v>0</v>
      </c>
      <c r="D34" s="153">
        <v>1</v>
      </c>
      <c r="E34" s="151">
        <f t="shared" si="8"/>
        <v>0</v>
      </c>
      <c r="F34" s="101"/>
      <c r="G34" s="121" t="s">
        <v>25</v>
      </c>
      <c r="H34" s="122">
        <v>4</v>
      </c>
      <c r="I34" s="122">
        <v>4</v>
      </c>
      <c r="J34" s="123">
        <f t="shared" si="9"/>
        <v>1</v>
      </c>
    </row>
    <row r="35" spans="1:10" ht="15" x14ac:dyDescent="0.2">
      <c r="A35" s="112"/>
      <c r="B35" s="89" t="s">
        <v>22</v>
      </c>
      <c r="C35" s="90">
        <v>2</v>
      </c>
      <c r="D35" s="90">
        <v>3</v>
      </c>
      <c r="E35" s="151">
        <f t="shared" si="8"/>
        <v>0.66666666666666663</v>
      </c>
      <c r="F35" s="101"/>
      <c r="G35" s="121" t="s">
        <v>26</v>
      </c>
      <c r="H35" s="122">
        <v>7</v>
      </c>
      <c r="I35" s="122">
        <v>14</v>
      </c>
      <c r="J35" s="123">
        <f t="shared" si="9"/>
        <v>0.5</v>
      </c>
    </row>
    <row r="36" spans="1:10" ht="15" x14ac:dyDescent="0.2">
      <c r="A36" s="112"/>
      <c r="B36" s="89" t="s">
        <v>23</v>
      </c>
      <c r="C36" s="90">
        <v>1</v>
      </c>
      <c r="D36" s="90">
        <v>2</v>
      </c>
      <c r="E36" s="151">
        <f t="shared" si="8"/>
        <v>0.5</v>
      </c>
      <c r="F36" s="101"/>
      <c r="G36" s="121" t="s">
        <v>27</v>
      </c>
      <c r="H36" s="122">
        <v>2</v>
      </c>
      <c r="I36" s="122">
        <v>8</v>
      </c>
      <c r="J36" s="123">
        <f t="shared" si="9"/>
        <v>0.25</v>
      </c>
    </row>
    <row r="37" spans="1:10" ht="15" x14ac:dyDescent="0.2">
      <c r="A37" s="112"/>
      <c r="B37" s="89" t="s">
        <v>31</v>
      </c>
      <c r="C37" s="90">
        <v>0</v>
      </c>
      <c r="D37" s="90">
        <v>1</v>
      </c>
      <c r="E37" s="151">
        <f t="shared" si="8"/>
        <v>0</v>
      </c>
      <c r="F37" s="101"/>
      <c r="G37" s="121" t="s">
        <v>28</v>
      </c>
      <c r="H37" s="122">
        <v>0</v>
      </c>
      <c r="I37" s="145">
        <v>2</v>
      </c>
      <c r="J37" s="123">
        <f t="shared" si="9"/>
        <v>0</v>
      </c>
    </row>
    <row r="38" spans="1:10" ht="15.75" thickBot="1" x14ac:dyDescent="0.25">
      <c r="A38" s="112"/>
      <c r="B38" s="98" t="s">
        <v>35</v>
      </c>
      <c r="C38" s="155">
        <f>SUM(C32:C37)</f>
        <v>6</v>
      </c>
      <c r="D38" s="99">
        <f>SUM(D32:D37)</f>
        <v>10</v>
      </c>
      <c r="E38" s="100">
        <f t="shared" si="8"/>
        <v>0.6</v>
      </c>
      <c r="F38" s="101"/>
      <c r="G38" s="130" t="s">
        <v>35</v>
      </c>
      <c r="H38" s="131">
        <f>SUM(H32:H37)</f>
        <v>13</v>
      </c>
      <c r="I38" s="131">
        <f>SUM(I32:I37)</f>
        <v>29</v>
      </c>
      <c r="J38" s="132">
        <f t="shared" si="9"/>
        <v>0.44827586206896552</v>
      </c>
    </row>
    <row r="39" spans="1:10" ht="15" customHeight="1" x14ac:dyDescent="0.2">
      <c r="A39" s="176" t="s">
        <v>10</v>
      </c>
      <c r="B39" s="94" t="s">
        <v>20</v>
      </c>
      <c r="C39" s="149">
        <v>0</v>
      </c>
      <c r="D39" s="150">
        <v>1</v>
      </c>
      <c r="E39" s="151">
        <f>C39/D39</f>
        <v>0</v>
      </c>
      <c r="F39" s="101"/>
      <c r="G39" s="157"/>
      <c r="H39" s="158"/>
      <c r="I39" s="158"/>
      <c r="J39" s="159"/>
    </row>
    <row r="40" spans="1:10" ht="15.6" customHeight="1" x14ac:dyDescent="0.2">
      <c r="A40" s="112"/>
      <c r="B40" s="152" t="s">
        <v>21</v>
      </c>
      <c r="C40" s="90">
        <v>1</v>
      </c>
      <c r="D40" s="153">
        <v>2</v>
      </c>
      <c r="E40" s="151">
        <f t="shared" ref="E40:E42" si="10">C40/D40</f>
        <v>0.5</v>
      </c>
      <c r="F40" s="101"/>
      <c r="G40" s="160"/>
      <c r="H40" s="161"/>
      <c r="I40" s="161"/>
      <c r="J40" s="162"/>
    </row>
    <row r="41" spans="1:10" ht="15" x14ac:dyDescent="0.2">
      <c r="A41" s="112"/>
      <c r="B41" s="89" t="s">
        <v>22</v>
      </c>
      <c r="C41" s="90">
        <v>0</v>
      </c>
      <c r="D41" s="90">
        <v>6</v>
      </c>
      <c r="E41" s="151">
        <f t="shared" si="10"/>
        <v>0</v>
      </c>
      <c r="F41" s="101"/>
      <c r="G41" s="121" t="s">
        <v>26</v>
      </c>
      <c r="H41" s="122">
        <v>1</v>
      </c>
      <c r="I41" s="122">
        <v>1</v>
      </c>
      <c r="J41" s="123">
        <f t="shared" ref="J41" si="11">H41/I41</f>
        <v>1</v>
      </c>
    </row>
    <row r="42" spans="1:10" ht="15.75" thickBot="1" x14ac:dyDescent="0.25">
      <c r="A42" s="177"/>
      <c r="B42" s="98" t="s">
        <v>35</v>
      </c>
      <c r="C42" s="166">
        <f>SUM(C39:C41)</f>
        <v>1</v>
      </c>
      <c r="D42" s="99">
        <f>SUM(D39:D41)</f>
        <v>9</v>
      </c>
      <c r="E42" s="100">
        <f t="shared" si="10"/>
        <v>0.1111111111111111</v>
      </c>
      <c r="F42" s="101"/>
      <c r="G42" s="130" t="s">
        <v>35</v>
      </c>
      <c r="H42" s="131">
        <v>1</v>
      </c>
      <c r="I42" s="131">
        <v>1</v>
      </c>
      <c r="J42" s="132">
        <v>1</v>
      </c>
    </row>
    <row r="43" spans="1:10" ht="15" x14ac:dyDescent="0.2">
      <c r="A43" s="176" t="s">
        <v>13</v>
      </c>
      <c r="B43" s="94" t="s">
        <v>20</v>
      </c>
      <c r="C43" s="149">
        <v>1</v>
      </c>
      <c r="D43" s="150">
        <v>2</v>
      </c>
      <c r="E43" s="151">
        <f>C43/D43</f>
        <v>0.5</v>
      </c>
      <c r="F43" s="101"/>
      <c r="G43" s="121" t="s">
        <v>24</v>
      </c>
      <c r="H43" s="122">
        <v>3</v>
      </c>
      <c r="I43" s="122">
        <v>5</v>
      </c>
      <c r="J43" s="123">
        <f>H43/I43</f>
        <v>0.6</v>
      </c>
    </row>
    <row r="44" spans="1:10" ht="15" x14ac:dyDescent="0.2">
      <c r="A44" s="112"/>
      <c r="B44" s="152" t="s">
        <v>21</v>
      </c>
      <c r="C44" s="90">
        <v>0</v>
      </c>
      <c r="D44" s="153">
        <v>1</v>
      </c>
      <c r="E44" s="151">
        <f t="shared" ref="E44:E47" si="12">C44/D44</f>
        <v>0</v>
      </c>
      <c r="F44" s="101"/>
      <c r="G44" s="121" t="s">
        <v>25</v>
      </c>
      <c r="H44" s="122">
        <v>8</v>
      </c>
      <c r="I44" s="122">
        <v>16</v>
      </c>
      <c r="J44" s="123">
        <f t="shared" ref="J44:J47" si="13">H44/I44</f>
        <v>0.5</v>
      </c>
    </row>
    <row r="45" spans="1:10" ht="15" x14ac:dyDescent="0.2">
      <c r="A45" s="112"/>
      <c r="B45" s="89" t="s">
        <v>22</v>
      </c>
      <c r="C45" s="90">
        <v>2</v>
      </c>
      <c r="D45" s="90">
        <v>7</v>
      </c>
      <c r="E45" s="151">
        <f t="shared" si="12"/>
        <v>0.2857142857142857</v>
      </c>
      <c r="F45" s="101"/>
      <c r="G45" s="121" t="s">
        <v>26</v>
      </c>
      <c r="H45" s="122">
        <v>5</v>
      </c>
      <c r="I45" s="122">
        <v>12</v>
      </c>
      <c r="J45" s="123">
        <f t="shared" si="13"/>
        <v>0.41666666666666669</v>
      </c>
    </row>
    <row r="46" spans="1:10" ht="15" x14ac:dyDescent="0.2">
      <c r="A46" s="112"/>
      <c r="B46" s="89" t="s">
        <v>23</v>
      </c>
      <c r="C46" s="90">
        <v>1</v>
      </c>
      <c r="D46" s="90">
        <v>3</v>
      </c>
      <c r="E46" s="151">
        <f t="shared" si="12"/>
        <v>0.33333333333333331</v>
      </c>
      <c r="F46" s="101"/>
      <c r="G46" s="121" t="s">
        <v>27</v>
      </c>
      <c r="H46" s="122">
        <v>4</v>
      </c>
      <c r="I46" s="122">
        <v>7</v>
      </c>
      <c r="J46" s="123">
        <f t="shared" si="13"/>
        <v>0.5714285714285714</v>
      </c>
    </row>
    <row r="47" spans="1:10" ht="15.75" thickBot="1" x14ac:dyDescent="0.25">
      <c r="A47" s="178"/>
      <c r="B47" s="98" t="s">
        <v>35</v>
      </c>
      <c r="C47" s="166">
        <f>SUM(C43:C46)</f>
        <v>4</v>
      </c>
      <c r="D47" s="99">
        <f>SUM(D43:D46)</f>
        <v>13</v>
      </c>
      <c r="E47" s="100">
        <f t="shared" si="12"/>
        <v>0.30769230769230771</v>
      </c>
      <c r="F47" s="101"/>
      <c r="G47" s="130" t="s">
        <v>35</v>
      </c>
      <c r="H47" s="131">
        <f>SUM(H43:H46)</f>
        <v>20</v>
      </c>
      <c r="I47" s="131">
        <f>SUM(I43:I46)</f>
        <v>40</v>
      </c>
      <c r="J47" s="132">
        <f t="shared" si="13"/>
        <v>0.5</v>
      </c>
    </row>
    <row r="62" spans="1:10" ht="15" x14ac:dyDescent="0.2">
      <c r="A62" s="104"/>
      <c r="B62" s="105"/>
      <c r="C62" s="106"/>
      <c r="D62" s="106"/>
      <c r="E62" s="107"/>
      <c r="F62" s="101"/>
      <c r="G62" s="101"/>
      <c r="H62" s="167"/>
      <c r="I62" s="168"/>
      <c r="J62" s="169"/>
    </row>
    <row r="63" spans="1:10" ht="15" x14ac:dyDescent="0.2">
      <c r="A63" s="104"/>
      <c r="B63" s="105"/>
      <c r="C63" s="106"/>
      <c r="D63" s="106"/>
      <c r="E63" s="107"/>
      <c r="F63" s="101"/>
      <c r="G63" s="101"/>
      <c r="H63" s="167"/>
      <c r="I63" s="168"/>
      <c r="J63" s="169"/>
    </row>
  </sheetData>
  <mergeCells count="2">
    <mergeCell ref="A6:A7"/>
    <mergeCell ref="A19:A20"/>
  </mergeCells>
  <pageMargins left="0.7" right="0.7" top="0.75" bottom="0.75" header="0.3" footer="0.3"/>
  <ignoredErrors>
    <ignoredError sqref="H47:I47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C829B-C1F1-4603-80D2-4C42DFCB2C6C}">
  <dimension ref="A1:F37"/>
  <sheetViews>
    <sheetView workbookViewId="0">
      <selection activeCell="J14" sqref="J14"/>
    </sheetView>
  </sheetViews>
  <sheetFormatPr defaultRowHeight="14.25" x14ac:dyDescent="0.2"/>
  <cols>
    <col min="1" max="1" width="26.140625" style="87" customWidth="1"/>
    <col min="2" max="2" width="11.7109375" style="87" customWidth="1"/>
    <col min="3" max="3" width="8.85546875" style="170"/>
    <col min="4" max="4" width="8.5703125" style="170" customWidth="1"/>
    <col min="5" max="5" width="9.140625" style="84" bestFit="1" customWidth="1"/>
    <col min="6" max="16384" width="9.140625" style="5"/>
  </cols>
  <sheetData>
    <row r="1" spans="1:6" ht="15" x14ac:dyDescent="0.2">
      <c r="A1" s="182" t="s">
        <v>32</v>
      </c>
      <c r="B1" s="183"/>
      <c r="C1" s="183"/>
      <c r="D1" s="183"/>
      <c r="E1" s="183"/>
      <c r="F1" s="183"/>
    </row>
    <row r="2" spans="1:6" ht="15" x14ac:dyDescent="0.25">
      <c r="A2" s="85"/>
      <c r="B2" s="85"/>
      <c r="C2" s="113"/>
      <c r="D2" s="114"/>
    </row>
    <row r="3" spans="1:6" ht="15" x14ac:dyDescent="0.25">
      <c r="A3" s="85"/>
      <c r="C3" s="113"/>
      <c r="D3" s="114"/>
    </row>
    <row r="4" spans="1:6" ht="15.75" thickBot="1" x14ac:dyDescent="0.3">
      <c r="A4" s="85" t="s">
        <v>36</v>
      </c>
      <c r="B4" s="85"/>
      <c r="C4" s="113"/>
      <c r="D4" s="114"/>
    </row>
    <row r="5" spans="1:6" ht="15.75" thickBot="1" x14ac:dyDescent="0.25">
      <c r="A5" s="109"/>
      <c r="B5" s="110" t="s">
        <v>37</v>
      </c>
      <c r="C5" s="171" t="s">
        <v>19</v>
      </c>
      <c r="D5" s="171" t="s">
        <v>18</v>
      </c>
      <c r="E5" s="111" t="s">
        <v>17</v>
      </c>
    </row>
    <row r="6" spans="1:6" x14ac:dyDescent="0.2">
      <c r="A6" s="184" t="s">
        <v>4</v>
      </c>
      <c r="B6" s="115" t="s">
        <v>29</v>
      </c>
      <c r="C6" s="179">
        <v>0</v>
      </c>
      <c r="D6" s="179">
        <v>12</v>
      </c>
      <c r="E6" s="180">
        <f>C6/D6</f>
        <v>0</v>
      </c>
    </row>
    <row r="7" spans="1:6" x14ac:dyDescent="0.2">
      <c r="A7" s="185"/>
      <c r="B7" s="89" t="s">
        <v>24</v>
      </c>
      <c r="C7" s="122">
        <v>1</v>
      </c>
      <c r="D7" s="122">
        <v>4</v>
      </c>
      <c r="E7" s="181">
        <f t="shared" ref="E7:E36" si="0">C7/D7</f>
        <v>0.25</v>
      </c>
    </row>
    <row r="8" spans="1:6" x14ac:dyDescent="0.2">
      <c r="A8" s="185"/>
      <c r="B8" s="89" t="s">
        <v>25</v>
      </c>
      <c r="C8" s="122">
        <v>4</v>
      </c>
      <c r="D8" s="122">
        <v>6</v>
      </c>
      <c r="E8" s="181">
        <f t="shared" si="0"/>
        <v>0.66666666666666663</v>
      </c>
    </row>
    <row r="9" spans="1:6" x14ac:dyDescent="0.2">
      <c r="A9" s="185"/>
      <c r="B9" s="89" t="s">
        <v>26</v>
      </c>
      <c r="C9" s="122">
        <v>1</v>
      </c>
      <c r="D9" s="122">
        <v>5</v>
      </c>
      <c r="E9" s="181">
        <f t="shared" si="0"/>
        <v>0.2</v>
      </c>
    </row>
    <row r="10" spans="1:6" x14ac:dyDescent="0.2">
      <c r="A10" s="185"/>
      <c r="B10" s="89" t="s">
        <v>27</v>
      </c>
      <c r="C10" s="122">
        <v>1</v>
      </c>
      <c r="D10" s="122">
        <v>9</v>
      </c>
      <c r="E10" s="123">
        <f t="shared" si="0"/>
        <v>0.1111111111111111</v>
      </c>
    </row>
    <row r="11" spans="1:6" x14ac:dyDescent="0.2">
      <c r="A11" s="185"/>
      <c r="B11" s="89" t="s">
        <v>28</v>
      </c>
      <c r="C11" s="122">
        <v>2</v>
      </c>
      <c r="D11" s="122">
        <v>7</v>
      </c>
      <c r="E11" s="123">
        <f t="shared" si="0"/>
        <v>0.2857142857142857</v>
      </c>
    </row>
    <row r="12" spans="1:6" ht="15.75" thickBot="1" x14ac:dyDescent="0.25">
      <c r="A12" s="185"/>
      <c r="B12" s="98" t="s">
        <v>35</v>
      </c>
      <c r="C12" s="131">
        <f>SUM(C6:C11)</f>
        <v>9</v>
      </c>
      <c r="D12" s="131">
        <f>SUM(D6:D11)</f>
        <v>43</v>
      </c>
      <c r="E12" s="132">
        <f t="shared" si="0"/>
        <v>0.20930232558139536</v>
      </c>
    </row>
    <row r="13" spans="1:6" x14ac:dyDescent="0.2">
      <c r="A13" s="172" t="s">
        <v>5</v>
      </c>
      <c r="B13" s="89" t="s">
        <v>24</v>
      </c>
      <c r="C13" s="122">
        <v>1</v>
      </c>
      <c r="D13" s="122">
        <v>4</v>
      </c>
      <c r="E13" s="181">
        <f t="shared" si="0"/>
        <v>0.25</v>
      </c>
    </row>
    <row r="14" spans="1:6" x14ac:dyDescent="0.2">
      <c r="A14" s="186"/>
      <c r="B14" s="89" t="s">
        <v>25</v>
      </c>
      <c r="C14" s="122">
        <v>5</v>
      </c>
      <c r="D14" s="122">
        <v>8</v>
      </c>
      <c r="E14" s="181">
        <f t="shared" si="0"/>
        <v>0.625</v>
      </c>
    </row>
    <row r="15" spans="1:6" x14ac:dyDescent="0.2">
      <c r="A15" s="112"/>
      <c r="B15" s="89" t="s">
        <v>26</v>
      </c>
      <c r="C15" s="122">
        <v>2</v>
      </c>
      <c r="D15" s="122">
        <v>5</v>
      </c>
      <c r="E15" s="181">
        <f t="shared" si="0"/>
        <v>0.4</v>
      </c>
    </row>
    <row r="16" spans="1:6" x14ac:dyDescent="0.2">
      <c r="A16" s="185"/>
      <c r="B16" s="89" t="s">
        <v>27</v>
      </c>
      <c r="C16" s="122">
        <v>2</v>
      </c>
      <c r="D16" s="122">
        <v>3</v>
      </c>
      <c r="E16" s="123">
        <f t="shared" si="0"/>
        <v>0.66666666666666663</v>
      </c>
    </row>
    <row r="17" spans="1:5" x14ac:dyDescent="0.2">
      <c r="A17" s="112"/>
      <c r="B17" s="89" t="s">
        <v>28</v>
      </c>
      <c r="C17" s="122">
        <v>1</v>
      </c>
      <c r="D17" s="122">
        <v>4</v>
      </c>
      <c r="E17" s="123">
        <f t="shared" si="0"/>
        <v>0.25</v>
      </c>
    </row>
    <row r="18" spans="1:5" ht="15.75" thickBot="1" x14ac:dyDescent="0.25">
      <c r="A18" s="187"/>
      <c r="B18" s="98" t="s">
        <v>35</v>
      </c>
      <c r="C18" s="131">
        <f>SUM(C13:C17)</f>
        <v>11</v>
      </c>
      <c r="D18" s="131">
        <f>SUM(D13:D17)</f>
        <v>24</v>
      </c>
      <c r="E18" s="132">
        <f t="shared" si="0"/>
        <v>0.45833333333333331</v>
      </c>
    </row>
    <row r="19" spans="1:5" x14ac:dyDescent="0.2">
      <c r="A19" s="173" t="s">
        <v>6</v>
      </c>
      <c r="B19" s="121" t="s">
        <v>25</v>
      </c>
      <c r="C19" s="122">
        <v>5</v>
      </c>
      <c r="D19" s="122">
        <v>5</v>
      </c>
      <c r="E19" s="123">
        <f t="shared" si="0"/>
        <v>1</v>
      </c>
    </row>
    <row r="20" spans="1:5" x14ac:dyDescent="0.2">
      <c r="A20" s="112"/>
      <c r="B20" s="121" t="s">
        <v>26</v>
      </c>
      <c r="C20" s="122">
        <v>12</v>
      </c>
      <c r="D20" s="122">
        <v>12</v>
      </c>
      <c r="E20" s="123">
        <f t="shared" si="0"/>
        <v>1</v>
      </c>
    </row>
    <row r="21" spans="1:5" x14ac:dyDescent="0.2">
      <c r="A21" s="185"/>
      <c r="B21" s="121" t="s">
        <v>27</v>
      </c>
      <c r="C21" s="122">
        <v>1</v>
      </c>
      <c r="D21" s="122">
        <v>1</v>
      </c>
      <c r="E21" s="123">
        <f t="shared" si="0"/>
        <v>1</v>
      </c>
    </row>
    <row r="22" spans="1:5" x14ac:dyDescent="0.2">
      <c r="A22" s="112"/>
      <c r="B22" s="121" t="s">
        <v>28</v>
      </c>
      <c r="C22" s="122">
        <v>0</v>
      </c>
      <c r="D22" s="145">
        <v>3</v>
      </c>
      <c r="E22" s="123">
        <f t="shared" si="0"/>
        <v>0</v>
      </c>
    </row>
    <row r="23" spans="1:5" ht="15.75" thickBot="1" x14ac:dyDescent="0.25">
      <c r="A23" s="112"/>
      <c r="B23" s="130" t="s">
        <v>35</v>
      </c>
      <c r="C23" s="131">
        <f>SUM(C19:C22)</f>
        <v>18</v>
      </c>
      <c r="D23" s="131">
        <f>SUM(D19:D22)</f>
        <v>21</v>
      </c>
      <c r="E23" s="132">
        <f t="shared" si="0"/>
        <v>0.8571428571428571</v>
      </c>
    </row>
    <row r="24" spans="1:5" ht="15.6" customHeight="1" x14ac:dyDescent="0.2">
      <c r="A24" s="199" t="s">
        <v>11</v>
      </c>
      <c r="B24" s="121" t="s">
        <v>24</v>
      </c>
      <c r="C24" s="122">
        <v>1</v>
      </c>
      <c r="D24" s="122">
        <v>9</v>
      </c>
      <c r="E24" s="123">
        <f t="shared" si="0"/>
        <v>0.1111111111111111</v>
      </c>
    </row>
    <row r="25" spans="1:5" x14ac:dyDescent="0.2">
      <c r="A25" s="200"/>
      <c r="B25" s="121" t="s">
        <v>25</v>
      </c>
      <c r="C25" s="122">
        <v>4</v>
      </c>
      <c r="D25" s="122">
        <v>18</v>
      </c>
      <c r="E25" s="123">
        <f t="shared" si="0"/>
        <v>0.22222222222222221</v>
      </c>
    </row>
    <row r="26" spans="1:5" x14ac:dyDescent="0.2">
      <c r="A26" s="177"/>
      <c r="B26" s="121" t="s">
        <v>26</v>
      </c>
      <c r="C26" s="122">
        <v>2</v>
      </c>
      <c r="D26" s="122">
        <v>20</v>
      </c>
      <c r="E26" s="123">
        <f t="shared" si="0"/>
        <v>0.1</v>
      </c>
    </row>
    <row r="27" spans="1:5" x14ac:dyDescent="0.2">
      <c r="A27" s="185"/>
      <c r="B27" s="121" t="s">
        <v>27</v>
      </c>
      <c r="C27" s="122">
        <v>7</v>
      </c>
      <c r="D27" s="122">
        <v>22</v>
      </c>
      <c r="E27" s="123">
        <f t="shared" si="0"/>
        <v>0.31818181818181818</v>
      </c>
    </row>
    <row r="28" spans="1:5" x14ac:dyDescent="0.2">
      <c r="A28" s="112"/>
      <c r="B28" s="121" t="s">
        <v>28</v>
      </c>
      <c r="C28" s="122">
        <v>1</v>
      </c>
      <c r="D28" s="145">
        <v>12</v>
      </c>
      <c r="E28" s="123">
        <f t="shared" si="0"/>
        <v>8.3333333333333329E-2</v>
      </c>
    </row>
    <row r="29" spans="1:5" ht="15.75" thickBot="1" x14ac:dyDescent="0.25">
      <c r="A29" s="112"/>
      <c r="B29" s="130" t="s">
        <v>35</v>
      </c>
      <c r="C29" s="131">
        <f>SUM(C24:C28)</f>
        <v>15</v>
      </c>
      <c r="D29" s="131">
        <f>SUM(D24:D28)</f>
        <v>81</v>
      </c>
      <c r="E29" s="132">
        <f t="shared" si="0"/>
        <v>0.18518518518518517</v>
      </c>
    </row>
    <row r="30" spans="1:5" x14ac:dyDescent="0.2">
      <c r="A30" s="176" t="s">
        <v>12</v>
      </c>
      <c r="B30" s="118" t="s">
        <v>29</v>
      </c>
      <c r="C30" s="119">
        <v>2</v>
      </c>
      <c r="D30" s="119">
        <v>2</v>
      </c>
      <c r="E30" s="120">
        <f t="shared" si="0"/>
        <v>1</v>
      </c>
    </row>
    <row r="31" spans="1:5" x14ac:dyDescent="0.2">
      <c r="A31" s="112"/>
      <c r="B31" s="121" t="s">
        <v>24</v>
      </c>
      <c r="C31" s="122">
        <v>2</v>
      </c>
      <c r="D31" s="122">
        <v>4</v>
      </c>
      <c r="E31" s="123">
        <f t="shared" si="0"/>
        <v>0.5</v>
      </c>
    </row>
    <row r="32" spans="1:5" x14ac:dyDescent="0.2">
      <c r="A32" s="185"/>
      <c r="B32" s="121" t="s">
        <v>25</v>
      </c>
      <c r="C32" s="122">
        <v>13</v>
      </c>
      <c r="D32" s="122">
        <v>16</v>
      </c>
      <c r="E32" s="123">
        <f t="shared" si="0"/>
        <v>0.8125</v>
      </c>
    </row>
    <row r="33" spans="1:5" x14ac:dyDescent="0.2">
      <c r="A33" s="177"/>
      <c r="B33" s="121" t="s">
        <v>26</v>
      </c>
      <c r="C33" s="122">
        <v>7</v>
      </c>
      <c r="D33" s="122">
        <v>10</v>
      </c>
      <c r="E33" s="123">
        <f t="shared" si="0"/>
        <v>0.7</v>
      </c>
    </row>
    <row r="34" spans="1:5" x14ac:dyDescent="0.2">
      <c r="A34" s="177"/>
      <c r="B34" s="121" t="s">
        <v>27</v>
      </c>
      <c r="C34" s="122">
        <v>6</v>
      </c>
      <c r="D34" s="122">
        <v>7</v>
      </c>
      <c r="E34" s="123">
        <f t="shared" si="0"/>
        <v>0.8571428571428571</v>
      </c>
    </row>
    <row r="35" spans="1:5" x14ac:dyDescent="0.2">
      <c r="A35" s="112"/>
      <c r="B35" s="121" t="s">
        <v>28</v>
      </c>
      <c r="C35" s="122">
        <v>3</v>
      </c>
      <c r="D35" s="145">
        <v>7</v>
      </c>
      <c r="E35" s="123">
        <f t="shared" si="0"/>
        <v>0.42857142857142855</v>
      </c>
    </row>
    <row r="36" spans="1:5" ht="15.75" thickBot="1" x14ac:dyDescent="0.25">
      <c r="A36" s="174"/>
      <c r="B36" s="130" t="s">
        <v>35</v>
      </c>
      <c r="C36" s="131">
        <f>SUM(C30:C35)</f>
        <v>33</v>
      </c>
      <c r="D36" s="131">
        <f>SUM(D30:D35)</f>
        <v>46</v>
      </c>
      <c r="E36" s="132">
        <f t="shared" si="0"/>
        <v>0.71739130434782605</v>
      </c>
    </row>
    <row r="37" spans="1:5" ht="15" x14ac:dyDescent="0.2">
      <c r="A37" s="101"/>
      <c r="B37" s="101"/>
      <c r="C37" s="167"/>
      <c r="D37" s="168"/>
      <c r="E37" s="169"/>
    </row>
  </sheetData>
  <mergeCells count="1">
    <mergeCell ref="A24:A25"/>
  </mergeCells>
  <pageMargins left="0.7" right="0.7" top="0.75" bottom="0.75" header="0.3" footer="0.3"/>
  <pageSetup orientation="landscape" r:id="rId1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Family Literacy</vt:lpstr>
      <vt:lpstr>EFL gain - Level ABE only</vt:lpstr>
      <vt:lpstr>EFL gain by level - ABE &amp; ESL</vt:lpstr>
      <vt:lpstr>EFL gain by ESL level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Cecil, Heather</dc:creator>
  <cp:lastModifiedBy>Harrison, Amanda (PDE)</cp:lastModifiedBy>
  <dcterms:created xsi:type="dcterms:W3CDTF">2025-03-07T20:29:48Z</dcterms:created>
  <dcterms:modified xsi:type="dcterms:W3CDTF">2026-01-22T23:26:31Z</dcterms:modified>
</cp:coreProperties>
</file>