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wthern\Desktop\"/>
    </mc:Choice>
  </mc:AlternateContent>
  <xr:revisionPtr revIDLastSave="0" documentId="8_{3A815214-AB28-43EC-9046-423D1CC54DB0}" xr6:coauthVersionLast="47" xr6:coauthVersionMax="47" xr10:uidLastSave="{00000000-0000-0000-0000-000000000000}"/>
  <bookViews>
    <workbookView xWindow="4440" yWindow="3510" windowWidth="20910" windowHeight="11835" activeTab="1" xr2:uid="{17328E87-6FE9-41A7-8197-E2C5269BBDAD}"/>
  </bookViews>
  <sheets>
    <sheet name="Monthly" sheetId="1" r:id="rId1"/>
    <sheet name="Cumulative" sheetId="2" r:id="rId2"/>
  </sheets>
  <definedNames>
    <definedName name="_xlnm.Print_Titles" localSheetId="0">Monthly!$A:$A,Monthly!$1:$1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0" i="1" l="1"/>
  <c r="U70" i="1"/>
  <c r="V70" i="1"/>
  <c r="W70" i="1"/>
  <c r="X70" i="1"/>
  <c r="Y70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2" i="1"/>
  <c r="AA2" i="1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2" i="2"/>
  <c r="Q70" i="1" l="1"/>
  <c r="R70" i="1"/>
  <c r="S70" i="1"/>
  <c r="P70" i="1"/>
  <c r="O70" i="1"/>
  <c r="N70" i="1"/>
  <c r="M70" i="1"/>
  <c r="L70" i="1"/>
  <c r="E3" i="2"/>
  <c r="F3" i="2" s="1"/>
  <c r="E5" i="2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E6" i="2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E8" i="2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E9" i="2"/>
  <c r="F9" i="2" s="1"/>
  <c r="G9" i="2" s="1"/>
  <c r="H9" i="2" s="1"/>
  <c r="E10" i="2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E11" i="2"/>
  <c r="F11" i="2" s="1"/>
  <c r="E12" i="2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E14" i="2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E16" i="2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E18" i="2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X18" i="2" s="1"/>
  <c r="Y18" i="2" s="1"/>
  <c r="Z18" i="2" s="1"/>
  <c r="E19" i="2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E21" i="2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E23" i="2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W23" i="2" s="1"/>
  <c r="X23" i="2" s="1"/>
  <c r="Y23" i="2" s="1"/>
  <c r="Z23" i="2" s="1"/>
  <c r="E24" i="2"/>
  <c r="F24" i="2" s="1"/>
  <c r="G24" i="2" s="1"/>
  <c r="E25" i="2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E27" i="2"/>
  <c r="F27" i="2" s="1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X27" i="2" s="1"/>
  <c r="Y27" i="2" s="1"/>
  <c r="Z27" i="2" s="1"/>
  <c r="E29" i="2"/>
  <c r="F29" i="2" s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Y29" i="2" s="1"/>
  <c r="Z29" i="2" s="1"/>
  <c r="E32" i="2"/>
  <c r="E33" i="2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E34" i="2"/>
  <c r="F34" i="2" s="1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E35" i="2"/>
  <c r="F35" i="2" s="1"/>
  <c r="E36" i="2"/>
  <c r="F36" i="2" s="1"/>
  <c r="G36" i="2" s="1"/>
  <c r="H36" i="2" s="1"/>
  <c r="I36" i="2" s="1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Y36" i="2" s="1"/>
  <c r="Z36" i="2" s="1"/>
  <c r="E38" i="2"/>
  <c r="F38" i="2" s="1"/>
  <c r="G38" i="2" s="1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R38" i="2" s="1"/>
  <c r="S38" i="2" s="1"/>
  <c r="T38" i="2" s="1"/>
  <c r="U38" i="2" s="1"/>
  <c r="V38" i="2" s="1"/>
  <c r="W38" i="2" s="1"/>
  <c r="X38" i="2" s="1"/>
  <c r="Y38" i="2" s="1"/>
  <c r="Z38" i="2" s="1"/>
  <c r="E40" i="2"/>
  <c r="F40" i="2" s="1"/>
  <c r="G40" i="2" s="1"/>
  <c r="E41" i="2"/>
  <c r="F41" i="2" s="1"/>
  <c r="G41" i="2" s="1"/>
  <c r="H41" i="2" s="1"/>
  <c r="E42" i="2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W42" i="2" s="1"/>
  <c r="X42" i="2" s="1"/>
  <c r="Y42" i="2" s="1"/>
  <c r="Z42" i="2" s="1"/>
  <c r="E43" i="2"/>
  <c r="F43" i="2" s="1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W43" i="2" s="1"/>
  <c r="X43" i="2" s="1"/>
  <c r="Y43" i="2" s="1"/>
  <c r="Z43" i="2" s="1"/>
  <c r="E45" i="2"/>
  <c r="F45" i="2" s="1"/>
  <c r="E47" i="2"/>
  <c r="F47" i="2" s="1"/>
  <c r="G47" i="2" s="1"/>
  <c r="H47" i="2" s="1"/>
  <c r="I47" i="2" s="1"/>
  <c r="J47" i="2" s="1"/>
  <c r="K47" i="2" s="1"/>
  <c r="L47" i="2" s="1"/>
  <c r="M47" i="2" s="1"/>
  <c r="N47" i="2" s="1"/>
  <c r="O47" i="2" s="1"/>
  <c r="P47" i="2" s="1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E48" i="2"/>
  <c r="E49" i="2"/>
  <c r="F49" i="2" s="1"/>
  <c r="G49" i="2" s="1"/>
  <c r="H49" i="2" s="1"/>
  <c r="I49" i="2" s="1"/>
  <c r="J49" i="2" s="1"/>
  <c r="K49" i="2" s="1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Y49" i="2" s="1"/>
  <c r="Z49" i="2" s="1"/>
  <c r="E50" i="2"/>
  <c r="F50" i="2" s="1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E51" i="2"/>
  <c r="F51" i="2" s="1"/>
  <c r="G51" i="2" s="1"/>
  <c r="H51" i="2" s="1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E52" i="2"/>
  <c r="F52" i="2" s="1"/>
  <c r="G52" i="2" s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R52" i="2" s="1"/>
  <c r="S52" i="2" s="1"/>
  <c r="T52" i="2" s="1"/>
  <c r="U52" i="2" s="1"/>
  <c r="V52" i="2" s="1"/>
  <c r="W52" i="2" s="1"/>
  <c r="X52" i="2" s="1"/>
  <c r="Y52" i="2" s="1"/>
  <c r="Z52" i="2" s="1"/>
  <c r="E55" i="2"/>
  <c r="F55" i="2" s="1"/>
  <c r="G55" i="2" s="1"/>
  <c r="H55" i="2" s="1"/>
  <c r="I55" i="2" s="1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W55" i="2" s="1"/>
  <c r="X55" i="2" s="1"/>
  <c r="Y55" i="2" s="1"/>
  <c r="Z55" i="2" s="1"/>
  <c r="E56" i="2"/>
  <c r="E57" i="2"/>
  <c r="F57" i="2" s="1"/>
  <c r="G57" i="2" s="1"/>
  <c r="H57" i="2" s="1"/>
  <c r="I57" i="2" s="1"/>
  <c r="J57" i="2" s="1"/>
  <c r="K57" i="2" s="1"/>
  <c r="L57" i="2" s="1"/>
  <c r="M57" i="2" s="1"/>
  <c r="N57" i="2" s="1"/>
  <c r="O57" i="2" s="1"/>
  <c r="P57" i="2" s="1"/>
  <c r="Q57" i="2" s="1"/>
  <c r="R57" i="2" s="1"/>
  <c r="S57" i="2" s="1"/>
  <c r="T57" i="2" s="1"/>
  <c r="U57" i="2" s="1"/>
  <c r="V57" i="2" s="1"/>
  <c r="W57" i="2" s="1"/>
  <c r="X57" i="2" s="1"/>
  <c r="Y57" i="2" s="1"/>
  <c r="Z57" i="2" s="1"/>
  <c r="E61" i="2"/>
  <c r="F61" i="2" s="1"/>
  <c r="G61" i="2" s="1"/>
  <c r="H61" i="2" s="1"/>
  <c r="I61" i="2" s="1"/>
  <c r="J61" i="2" s="1"/>
  <c r="K61" i="2" s="1"/>
  <c r="L61" i="2" s="1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W61" i="2" s="1"/>
  <c r="X61" i="2" s="1"/>
  <c r="Y61" i="2" s="1"/>
  <c r="Z61" i="2" s="1"/>
  <c r="E68" i="2"/>
  <c r="F68" i="2" s="1"/>
  <c r="G68" i="2" s="1"/>
  <c r="H68" i="2" s="1"/>
  <c r="I68" i="2" s="1"/>
  <c r="J68" i="2" s="1"/>
  <c r="K68" i="2" s="1"/>
  <c r="L68" i="2" s="1"/>
  <c r="M68" i="2" s="1"/>
  <c r="N68" i="2" s="1"/>
  <c r="O68" i="2" s="1"/>
  <c r="P68" i="2" s="1"/>
  <c r="Q68" i="2" s="1"/>
  <c r="R68" i="2" s="1"/>
  <c r="S68" i="2" s="1"/>
  <c r="T68" i="2" s="1"/>
  <c r="U68" i="2" s="1"/>
  <c r="V68" i="2" s="1"/>
  <c r="W68" i="2" s="1"/>
  <c r="X68" i="2" s="1"/>
  <c r="Y68" i="2" s="1"/>
  <c r="Z68" i="2" s="1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K70" i="1"/>
  <c r="C70" i="2"/>
  <c r="B70" i="2"/>
  <c r="J70" i="1"/>
  <c r="R2" i="2" l="1"/>
  <c r="AA19" i="2"/>
  <c r="AA6" i="2"/>
  <c r="AA21" i="2"/>
  <c r="AA8" i="2"/>
  <c r="E67" i="2"/>
  <c r="F67" i="2" s="1"/>
  <c r="G67" i="2" s="1"/>
  <c r="H67" i="2" s="1"/>
  <c r="I67" i="2" s="1"/>
  <c r="J67" i="2" s="1"/>
  <c r="K67" i="2" s="1"/>
  <c r="AA34" i="2"/>
  <c r="E59" i="2"/>
  <c r="F59" i="2" s="1"/>
  <c r="G59" i="2" s="1"/>
  <c r="H59" i="2" s="1"/>
  <c r="I59" i="2" s="1"/>
  <c r="J59" i="2" s="1"/>
  <c r="K59" i="2" s="1"/>
  <c r="AA10" i="2"/>
  <c r="G3" i="2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F48" i="2"/>
  <c r="G48" i="2" s="1"/>
  <c r="H48" i="2" s="1"/>
  <c r="I48" i="2" s="1"/>
  <c r="J48" i="2" s="1"/>
  <c r="K48" i="2" s="1"/>
  <c r="G35" i="2"/>
  <c r="H35" i="2" s="1"/>
  <c r="I35" i="2" s="1"/>
  <c r="J35" i="2" s="1"/>
  <c r="K35" i="2" s="1"/>
  <c r="E22" i="2"/>
  <c r="F22" i="2" s="1"/>
  <c r="G22" i="2" s="1"/>
  <c r="H22" i="2" s="1"/>
  <c r="I22" i="2" s="1"/>
  <c r="J22" i="2" s="1"/>
  <c r="K22" i="2" s="1"/>
  <c r="E62" i="2"/>
  <c r="F62" i="2" s="1"/>
  <c r="G62" i="2" s="1"/>
  <c r="H62" i="2" s="1"/>
  <c r="I62" i="2" s="1"/>
  <c r="J62" i="2" s="1"/>
  <c r="K62" i="2" s="1"/>
  <c r="L62" i="2" s="1"/>
  <c r="M62" i="2" s="1"/>
  <c r="N62" i="2" s="1"/>
  <c r="O62" i="2" s="1"/>
  <c r="P62" i="2" s="1"/>
  <c r="Q62" i="2" s="1"/>
  <c r="R62" i="2" s="1"/>
  <c r="S62" i="2" s="1"/>
  <c r="T62" i="2" s="1"/>
  <c r="U62" i="2" s="1"/>
  <c r="V62" i="2" s="1"/>
  <c r="W62" i="2" s="1"/>
  <c r="X62" i="2" s="1"/>
  <c r="Y62" i="2" s="1"/>
  <c r="Z62" i="2" s="1"/>
  <c r="E37" i="2"/>
  <c r="F37" i="2" s="1"/>
  <c r="G37" i="2" s="1"/>
  <c r="H37" i="2" s="1"/>
  <c r="I37" i="2" s="1"/>
  <c r="J37" i="2" s="1"/>
  <c r="K37" i="2" s="1"/>
  <c r="F32" i="2"/>
  <c r="G32" i="2" s="1"/>
  <c r="H32" i="2" s="1"/>
  <c r="I32" i="2" s="1"/>
  <c r="J32" i="2" s="1"/>
  <c r="K32" i="2" s="1"/>
  <c r="E26" i="2"/>
  <c r="F26" i="2" s="1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H24" i="2"/>
  <c r="I24" i="2" s="1"/>
  <c r="J24" i="2" s="1"/>
  <c r="K24" i="2" s="1"/>
  <c r="E15" i="2"/>
  <c r="F15" i="2" s="1"/>
  <c r="G15" i="2" s="1"/>
  <c r="H15" i="2" s="1"/>
  <c r="I15" i="2" s="1"/>
  <c r="J15" i="2" s="1"/>
  <c r="K15" i="2" s="1"/>
  <c r="E28" i="2"/>
  <c r="F28" i="2" s="1"/>
  <c r="G28" i="2" s="1"/>
  <c r="H28" i="2" s="1"/>
  <c r="I28" i="2" s="1"/>
  <c r="J28" i="2" s="1"/>
  <c r="K28" i="2" s="1"/>
  <c r="E63" i="2"/>
  <c r="F63" i="2" s="1"/>
  <c r="G63" i="2" s="1"/>
  <c r="H63" i="2" s="1"/>
  <c r="I63" i="2" s="1"/>
  <c r="J63" i="2" s="1"/>
  <c r="K63" i="2" s="1"/>
  <c r="L63" i="2" s="1"/>
  <c r="M63" i="2" s="1"/>
  <c r="N63" i="2" s="1"/>
  <c r="O63" i="2" s="1"/>
  <c r="P63" i="2" s="1"/>
  <c r="Q63" i="2" s="1"/>
  <c r="R63" i="2" s="1"/>
  <c r="S63" i="2" s="1"/>
  <c r="T63" i="2" s="1"/>
  <c r="U63" i="2" s="1"/>
  <c r="V63" i="2" s="1"/>
  <c r="W63" i="2" s="1"/>
  <c r="X63" i="2" s="1"/>
  <c r="Y63" i="2" s="1"/>
  <c r="Z63" i="2" s="1"/>
  <c r="E13" i="2"/>
  <c r="F13" i="2" s="1"/>
  <c r="G13" i="2" s="1"/>
  <c r="H13" i="2" s="1"/>
  <c r="I13" i="2" s="1"/>
  <c r="J13" i="2" s="1"/>
  <c r="K13" i="2" s="1"/>
  <c r="E54" i="2"/>
  <c r="F54" i="2" s="1"/>
  <c r="G54" i="2" s="1"/>
  <c r="H54" i="2" s="1"/>
  <c r="I54" i="2" s="1"/>
  <c r="J54" i="2" s="1"/>
  <c r="K54" i="2" s="1"/>
  <c r="E31" i="2"/>
  <c r="F31" i="2" s="1"/>
  <c r="G31" i="2" s="1"/>
  <c r="H31" i="2" s="1"/>
  <c r="I31" i="2" s="1"/>
  <c r="J31" i="2" s="1"/>
  <c r="K31" i="2" s="1"/>
  <c r="AA61" i="2"/>
  <c r="E53" i="2"/>
  <c r="F53" i="2" s="1"/>
  <c r="G53" i="2" s="1"/>
  <c r="H53" i="2" s="1"/>
  <c r="I53" i="2" s="1"/>
  <c r="J53" i="2" s="1"/>
  <c r="K53" i="2" s="1"/>
  <c r="H40" i="2"/>
  <c r="I40" i="2" s="1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I9" i="2"/>
  <c r="J9" i="2" s="1"/>
  <c r="K9" i="2" s="1"/>
  <c r="E7" i="2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I41" i="2"/>
  <c r="J41" i="2" s="1"/>
  <c r="K41" i="2" s="1"/>
  <c r="E65" i="2"/>
  <c r="F65" i="2" s="1"/>
  <c r="G65" i="2" s="1"/>
  <c r="H65" i="2" s="1"/>
  <c r="I65" i="2" s="1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W65" i="2" s="1"/>
  <c r="X65" i="2" s="1"/>
  <c r="Y65" i="2" s="1"/>
  <c r="Z65" i="2" s="1"/>
  <c r="E64" i="2"/>
  <c r="F64" i="2" s="1"/>
  <c r="G64" i="2" s="1"/>
  <c r="H64" i="2" s="1"/>
  <c r="I64" i="2" s="1"/>
  <c r="J64" i="2" s="1"/>
  <c r="K64" i="2" s="1"/>
  <c r="E60" i="2"/>
  <c r="F60" i="2" s="1"/>
  <c r="G60" i="2" s="1"/>
  <c r="H60" i="2" s="1"/>
  <c r="I60" i="2" s="1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Y60" i="2" s="1"/>
  <c r="Z60" i="2" s="1"/>
  <c r="E46" i="2"/>
  <c r="F46" i="2" s="1"/>
  <c r="G46" i="2" s="1"/>
  <c r="H46" i="2" s="1"/>
  <c r="I46" i="2" s="1"/>
  <c r="J46" i="2" s="1"/>
  <c r="K46" i="2" s="1"/>
  <c r="E30" i="2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E17" i="2"/>
  <c r="F17" i="2" s="1"/>
  <c r="G17" i="2" s="1"/>
  <c r="H17" i="2" s="1"/>
  <c r="I17" i="2" s="1"/>
  <c r="J17" i="2" s="1"/>
  <c r="K17" i="2" s="1"/>
  <c r="G11" i="2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F56" i="2"/>
  <c r="G56" i="2" s="1"/>
  <c r="H56" i="2" s="1"/>
  <c r="I56" i="2" s="1"/>
  <c r="J56" i="2" s="1"/>
  <c r="K56" i="2" s="1"/>
  <c r="G45" i="2"/>
  <c r="H45" i="2" s="1"/>
  <c r="I45" i="2" s="1"/>
  <c r="J45" i="2" s="1"/>
  <c r="K45" i="2" s="1"/>
  <c r="E39" i="2"/>
  <c r="F39" i="2" s="1"/>
  <c r="G39" i="2" s="1"/>
  <c r="H39" i="2" s="1"/>
  <c r="I39" i="2" s="1"/>
  <c r="J39" i="2" s="1"/>
  <c r="K39" i="2" s="1"/>
  <c r="E4" i="2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14" i="2"/>
  <c r="AA50" i="2"/>
  <c r="AA36" i="2"/>
  <c r="AA27" i="2"/>
  <c r="AA18" i="2"/>
  <c r="E66" i="2"/>
  <c r="F66" i="2" s="1"/>
  <c r="G66" i="2" s="1"/>
  <c r="H66" i="2" s="1"/>
  <c r="I66" i="2" s="1"/>
  <c r="J66" i="2" s="1"/>
  <c r="K66" i="2" s="1"/>
  <c r="L66" i="2" s="1"/>
  <c r="M66" i="2" s="1"/>
  <c r="N66" i="2" s="1"/>
  <c r="O66" i="2" s="1"/>
  <c r="P66" i="2" s="1"/>
  <c r="Q66" i="2" s="1"/>
  <c r="R66" i="2" s="1"/>
  <c r="S66" i="2" s="1"/>
  <c r="T66" i="2" s="1"/>
  <c r="U66" i="2" s="1"/>
  <c r="V66" i="2" s="1"/>
  <c r="W66" i="2" s="1"/>
  <c r="X66" i="2" s="1"/>
  <c r="Y66" i="2" s="1"/>
  <c r="Z66" i="2" s="1"/>
  <c r="E58" i="2"/>
  <c r="F58" i="2" s="1"/>
  <c r="G58" i="2" s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R58" i="2" s="1"/>
  <c r="S58" i="2" s="1"/>
  <c r="T58" i="2" s="1"/>
  <c r="U58" i="2" s="1"/>
  <c r="V58" i="2" s="1"/>
  <c r="W58" i="2" s="1"/>
  <c r="X58" i="2" s="1"/>
  <c r="Y58" i="2" s="1"/>
  <c r="Z58" i="2" s="1"/>
  <c r="E44" i="2"/>
  <c r="F44" i="2" s="1"/>
  <c r="G44" i="2" s="1"/>
  <c r="H44" i="2" s="1"/>
  <c r="I44" i="2" s="1"/>
  <c r="J44" i="2" s="1"/>
  <c r="K44" i="2" s="1"/>
  <c r="E20" i="2"/>
  <c r="F20" i="2" s="1"/>
  <c r="G20" i="2" s="1"/>
  <c r="H20" i="2" s="1"/>
  <c r="I20" i="2" s="1"/>
  <c r="J20" i="2" s="1"/>
  <c r="K20" i="2" s="1"/>
  <c r="AA16" i="2"/>
  <c r="AA12" i="2"/>
  <c r="AA68" i="2"/>
  <c r="AA57" i="2"/>
  <c r="AA52" i="2"/>
  <c r="AA43" i="2"/>
  <c r="AA25" i="2"/>
  <c r="AA49" i="2"/>
  <c r="AA47" i="2"/>
  <c r="AA38" i="2"/>
  <c r="AA29" i="2"/>
  <c r="AA51" i="2"/>
  <c r="AA42" i="2"/>
  <c r="AA33" i="2"/>
  <c r="AA5" i="2"/>
  <c r="AA55" i="2"/>
  <c r="AA23" i="2"/>
  <c r="I70" i="1"/>
  <c r="H70" i="1"/>
  <c r="D70" i="1"/>
  <c r="E70" i="1"/>
  <c r="F70" i="1"/>
  <c r="G70" i="1"/>
  <c r="S2" i="2" l="1"/>
  <c r="T2" i="2" s="1"/>
  <c r="AA4" i="2"/>
  <c r="L54" i="2"/>
  <c r="L56" i="2"/>
  <c r="L41" i="2"/>
  <c r="L13" i="2"/>
  <c r="L67" i="2"/>
  <c r="L22" i="2"/>
  <c r="L15" i="2"/>
  <c r="L48" i="2"/>
  <c r="L45" i="2"/>
  <c r="L37" i="2"/>
  <c r="L17" i="2"/>
  <c r="L9" i="2"/>
  <c r="M9" i="2" s="1"/>
  <c r="L35" i="2"/>
  <c r="L20" i="2"/>
  <c r="L46" i="2"/>
  <c r="L53" i="2"/>
  <c r="L24" i="2"/>
  <c r="M24" i="2" s="1"/>
  <c r="L28" i="2"/>
  <c r="L44" i="2"/>
  <c r="L39" i="2"/>
  <c r="L64" i="2"/>
  <c r="L31" i="2"/>
  <c r="L32" i="2"/>
  <c r="L59" i="2"/>
  <c r="K70" i="2"/>
  <c r="AA3" i="2"/>
  <c r="AA30" i="2"/>
  <c r="AA65" i="2"/>
  <c r="AA40" i="2"/>
  <c r="AA11" i="2"/>
  <c r="AA63" i="2"/>
  <c r="AA26" i="2"/>
  <c r="AA62" i="2"/>
  <c r="AA58" i="2"/>
  <c r="AA60" i="2"/>
  <c r="AA7" i="2"/>
  <c r="AA66" i="2"/>
  <c r="Z70" i="1"/>
  <c r="U2" i="2" l="1"/>
  <c r="N24" i="2"/>
  <c r="N9" i="2"/>
  <c r="O9" i="2" s="1"/>
  <c r="P9" i="2" s="1"/>
  <c r="Q9" i="2" s="1"/>
  <c r="M64" i="2"/>
  <c r="M15" i="2"/>
  <c r="M39" i="2"/>
  <c r="M44" i="2"/>
  <c r="M17" i="2"/>
  <c r="M41" i="2"/>
  <c r="M20" i="2"/>
  <c r="M22" i="2"/>
  <c r="M59" i="2"/>
  <c r="M37" i="2"/>
  <c r="M56" i="2"/>
  <c r="M28" i="2"/>
  <c r="M13" i="2"/>
  <c r="M32" i="2"/>
  <c r="M53" i="2"/>
  <c r="M45" i="2"/>
  <c r="M54" i="2"/>
  <c r="M35" i="2"/>
  <c r="M67" i="2"/>
  <c r="M31" i="2"/>
  <c r="M46" i="2"/>
  <c r="M48" i="2"/>
  <c r="L70" i="2"/>
  <c r="D70" i="2"/>
  <c r="V2" i="2" l="1"/>
  <c r="W2" i="2" s="1"/>
  <c r="R9" i="2"/>
  <c r="O24" i="2"/>
  <c r="N28" i="2"/>
  <c r="N35" i="2"/>
  <c r="N39" i="2"/>
  <c r="N56" i="2"/>
  <c r="N64" i="2"/>
  <c r="N44" i="2"/>
  <c r="N15" i="2"/>
  <c r="N59" i="2"/>
  <c r="N22" i="2"/>
  <c r="N53" i="2"/>
  <c r="N48" i="2"/>
  <c r="N41" i="2"/>
  <c r="N31" i="2"/>
  <c r="N67" i="2"/>
  <c r="N37" i="2"/>
  <c r="N54" i="2"/>
  <c r="N45" i="2"/>
  <c r="N20" i="2"/>
  <c r="N32" i="2"/>
  <c r="N46" i="2"/>
  <c r="N13" i="2"/>
  <c r="N17" i="2"/>
  <c r="M70" i="2"/>
  <c r="E70" i="2"/>
  <c r="X2" i="2" l="1"/>
  <c r="S9" i="2"/>
  <c r="T9" i="2" s="1"/>
  <c r="P24" i="2"/>
  <c r="O46" i="2"/>
  <c r="O32" i="2"/>
  <c r="O41" i="2"/>
  <c r="O22" i="2"/>
  <c r="O35" i="2"/>
  <c r="O54" i="2"/>
  <c r="O59" i="2"/>
  <c r="O28" i="2"/>
  <c r="O37" i="2"/>
  <c r="O15" i="2"/>
  <c r="O17" i="2"/>
  <c r="O56" i="2"/>
  <c r="O48" i="2"/>
  <c r="O20" i="2"/>
  <c r="O53" i="2"/>
  <c r="O39" i="2"/>
  <c r="O45" i="2"/>
  <c r="O67" i="2"/>
  <c r="O44" i="2"/>
  <c r="O13" i="2"/>
  <c r="P13" i="2" s="1"/>
  <c r="Q13" i="2" s="1"/>
  <c r="O31" i="2"/>
  <c r="O64" i="2"/>
  <c r="N70" i="2"/>
  <c r="F70" i="2"/>
  <c r="B70" i="1"/>
  <c r="C70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7" i="1"/>
  <c r="AA38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Y2" i="2" l="1"/>
  <c r="U9" i="2"/>
  <c r="R13" i="2"/>
  <c r="Q24" i="2"/>
  <c r="R24" i="2" s="1"/>
  <c r="S24" i="2" s="1"/>
  <c r="P64" i="2"/>
  <c r="P22" i="2"/>
  <c r="P48" i="2"/>
  <c r="P44" i="2"/>
  <c r="P67" i="2"/>
  <c r="P15" i="2"/>
  <c r="P32" i="2"/>
  <c r="P31" i="2"/>
  <c r="P56" i="2"/>
  <c r="P45" i="2"/>
  <c r="P37" i="2"/>
  <c r="P46" i="2"/>
  <c r="P54" i="2"/>
  <c r="P41" i="2"/>
  <c r="P39" i="2"/>
  <c r="P28" i="2"/>
  <c r="P20" i="2"/>
  <c r="P35" i="2"/>
  <c r="P17" i="2"/>
  <c r="P53" i="2"/>
  <c r="P59" i="2"/>
  <c r="O70" i="2"/>
  <c r="G70" i="2"/>
  <c r="AA10" i="1"/>
  <c r="AA9" i="1"/>
  <c r="AA8" i="1"/>
  <c r="AA7" i="1"/>
  <c r="AA6" i="1"/>
  <c r="AA5" i="1"/>
  <c r="AA4" i="1"/>
  <c r="AA3" i="1"/>
  <c r="Z2" i="2" l="1"/>
  <c r="AA2" i="2" s="1"/>
  <c r="T24" i="2"/>
  <c r="U24" i="2" s="1"/>
  <c r="V24" i="2" s="1"/>
  <c r="V9" i="2"/>
  <c r="W9" i="2" s="1"/>
  <c r="S13" i="2"/>
  <c r="T13" i="2" s="1"/>
  <c r="Q67" i="2"/>
  <c r="R67" i="2" s="1"/>
  <c r="S67" i="2" s="1"/>
  <c r="Q46" i="2"/>
  <c r="R46" i="2" s="1"/>
  <c r="S46" i="2" s="1"/>
  <c r="Q37" i="2"/>
  <c r="R37" i="2" s="1"/>
  <c r="S37" i="2" s="1"/>
  <c r="Q48" i="2"/>
  <c r="R48" i="2" s="1"/>
  <c r="S48" i="2" s="1"/>
  <c r="Q35" i="2"/>
  <c r="R35" i="2" s="1"/>
  <c r="S35" i="2" s="1"/>
  <c r="Q45" i="2"/>
  <c r="R45" i="2" s="1"/>
  <c r="S45" i="2" s="1"/>
  <c r="Q22" i="2"/>
  <c r="R22" i="2" s="1"/>
  <c r="S22" i="2" s="1"/>
  <c r="Q41" i="2"/>
  <c r="R41" i="2" s="1"/>
  <c r="S41" i="2" s="1"/>
  <c r="Q54" i="2"/>
  <c r="R54" i="2" s="1"/>
  <c r="S54" i="2" s="1"/>
  <c r="Q17" i="2"/>
  <c r="R17" i="2" s="1"/>
  <c r="S17" i="2" s="1"/>
  <c r="Q15" i="2"/>
  <c r="Q59" i="2"/>
  <c r="R59" i="2" s="1"/>
  <c r="S59" i="2" s="1"/>
  <c r="Q53" i="2"/>
  <c r="R53" i="2" s="1"/>
  <c r="S53" i="2" s="1"/>
  <c r="Q44" i="2"/>
  <c r="R44" i="2" s="1"/>
  <c r="S44" i="2" s="1"/>
  <c r="Q20" i="2"/>
  <c r="R20" i="2" s="1"/>
  <c r="S20" i="2" s="1"/>
  <c r="Q56" i="2"/>
  <c r="R56" i="2" s="1"/>
  <c r="S56" i="2" s="1"/>
  <c r="Q64" i="2"/>
  <c r="R64" i="2" s="1"/>
  <c r="S64" i="2" s="1"/>
  <c r="Q28" i="2"/>
  <c r="R28" i="2" s="1"/>
  <c r="S28" i="2" s="1"/>
  <c r="Q31" i="2"/>
  <c r="R31" i="2" s="1"/>
  <c r="S31" i="2" s="1"/>
  <c r="Q39" i="2"/>
  <c r="R39" i="2" s="1"/>
  <c r="S39" i="2" s="1"/>
  <c r="Q32" i="2"/>
  <c r="R32" i="2" s="1"/>
  <c r="S32" i="2" s="1"/>
  <c r="P70" i="2"/>
  <c r="H70" i="2"/>
  <c r="AA70" i="1"/>
  <c r="X9" i="2" l="1"/>
  <c r="W24" i="2"/>
  <c r="X24" i="2" s="1"/>
  <c r="Y24" i="2" s="1"/>
  <c r="Z24" i="2" s="1"/>
  <c r="AA24" i="2" s="1"/>
  <c r="T28" i="2"/>
  <c r="U28" i="2" s="1"/>
  <c r="V28" i="2" s="1"/>
  <c r="T46" i="2"/>
  <c r="U46" i="2" s="1"/>
  <c r="V46" i="2" s="1"/>
  <c r="T54" i="2"/>
  <c r="U54" i="2" s="1"/>
  <c r="V54" i="2" s="1"/>
  <c r="T67" i="2"/>
  <c r="U67" i="2" s="1"/>
  <c r="V67" i="2" s="1"/>
  <c r="U13" i="2"/>
  <c r="T45" i="2"/>
  <c r="U45" i="2" s="1"/>
  <c r="V45" i="2" s="1"/>
  <c r="T17" i="2"/>
  <c r="U17" i="2" s="1"/>
  <c r="V17" i="2" s="1"/>
  <c r="T64" i="2"/>
  <c r="U64" i="2" s="1"/>
  <c r="V64" i="2" s="1"/>
  <c r="T56" i="2"/>
  <c r="U56" i="2" s="1"/>
  <c r="V56" i="2" s="1"/>
  <c r="T41" i="2"/>
  <c r="U41" i="2" s="1"/>
  <c r="V41" i="2" s="1"/>
  <c r="T20" i="2"/>
  <c r="U20" i="2" s="1"/>
  <c r="V20" i="2" s="1"/>
  <c r="T22" i="2"/>
  <c r="U22" i="2" s="1"/>
  <c r="V22" i="2" s="1"/>
  <c r="T44" i="2"/>
  <c r="U44" i="2" s="1"/>
  <c r="V44" i="2" s="1"/>
  <c r="T32" i="2"/>
  <c r="U32" i="2" s="1"/>
  <c r="V32" i="2" s="1"/>
  <c r="T53" i="2"/>
  <c r="U53" i="2" s="1"/>
  <c r="V53" i="2" s="1"/>
  <c r="T35" i="2"/>
  <c r="U35" i="2" s="1"/>
  <c r="V35" i="2" s="1"/>
  <c r="T31" i="2"/>
  <c r="U31" i="2" s="1"/>
  <c r="V31" i="2" s="1"/>
  <c r="T37" i="2"/>
  <c r="U37" i="2" s="1"/>
  <c r="V37" i="2" s="1"/>
  <c r="T39" i="2"/>
  <c r="U39" i="2" s="1"/>
  <c r="V39" i="2" s="1"/>
  <c r="T59" i="2"/>
  <c r="U59" i="2" s="1"/>
  <c r="V59" i="2" s="1"/>
  <c r="T48" i="2"/>
  <c r="U48" i="2" s="1"/>
  <c r="V48" i="2" s="1"/>
  <c r="R15" i="2"/>
  <c r="Q70" i="2"/>
  <c r="J70" i="2"/>
  <c r="I70" i="2"/>
  <c r="W54" i="2" l="1"/>
  <c r="X54" i="2" s="1"/>
  <c r="Y54" i="2" s="1"/>
  <c r="Z54" i="2" s="1"/>
  <c r="AA54" i="2" s="1"/>
  <c r="W67" i="2"/>
  <c r="X67" i="2" s="1"/>
  <c r="Y67" i="2" s="1"/>
  <c r="Z67" i="2" s="1"/>
  <c r="AA67" i="2" s="1"/>
  <c r="W46" i="2"/>
  <c r="X46" i="2" s="1"/>
  <c r="Y46" i="2" s="1"/>
  <c r="Z46" i="2" s="1"/>
  <c r="AA46" i="2" s="1"/>
  <c r="W56" i="2"/>
  <c r="X56" i="2" s="1"/>
  <c r="Y56" i="2" s="1"/>
  <c r="Z56" i="2" s="1"/>
  <c r="AA56" i="2" s="1"/>
  <c r="W28" i="2"/>
  <c r="X28" i="2" s="1"/>
  <c r="Y28" i="2" s="1"/>
  <c r="Z28" i="2" s="1"/>
  <c r="AA28" i="2" s="1"/>
  <c r="W41" i="2"/>
  <c r="X41" i="2" s="1"/>
  <c r="Y41" i="2" s="1"/>
  <c r="Z41" i="2" s="1"/>
  <c r="AA41" i="2" s="1"/>
  <c r="W20" i="2"/>
  <c r="X20" i="2" s="1"/>
  <c r="Y20" i="2" s="1"/>
  <c r="Z20" i="2" s="1"/>
  <c r="AA20" i="2" s="1"/>
  <c r="W64" i="2"/>
  <c r="X64" i="2" s="1"/>
  <c r="Y64" i="2" s="1"/>
  <c r="Z64" i="2" s="1"/>
  <c r="AA64" i="2" s="1"/>
  <c r="W53" i="2"/>
  <c r="X53" i="2" s="1"/>
  <c r="Y53" i="2" s="1"/>
  <c r="Z53" i="2" s="1"/>
  <c r="AA53" i="2" s="1"/>
  <c r="W17" i="2"/>
  <c r="X17" i="2" s="1"/>
  <c r="Y17" i="2" s="1"/>
  <c r="Z17" i="2" s="1"/>
  <c r="AA17" i="2" s="1"/>
  <c r="W32" i="2"/>
  <c r="X32" i="2" s="1"/>
  <c r="Y32" i="2" s="1"/>
  <c r="Z32" i="2" s="1"/>
  <c r="AA32" i="2" s="1"/>
  <c r="W39" i="2"/>
  <c r="X39" i="2" s="1"/>
  <c r="Y39" i="2" s="1"/>
  <c r="Z39" i="2" s="1"/>
  <c r="AA39" i="2" s="1"/>
  <c r="W37" i="2"/>
  <c r="X37" i="2" s="1"/>
  <c r="Y37" i="2" s="1"/>
  <c r="Z37" i="2" s="1"/>
  <c r="AA37" i="2" s="1"/>
  <c r="W31" i="2"/>
  <c r="X31" i="2" s="1"/>
  <c r="Y31" i="2" s="1"/>
  <c r="Z31" i="2" s="1"/>
  <c r="AA31" i="2" s="1"/>
  <c r="W35" i="2"/>
  <c r="X35" i="2" s="1"/>
  <c r="Y35" i="2" s="1"/>
  <c r="Z35" i="2" s="1"/>
  <c r="AA35" i="2" s="1"/>
  <c r="W48" i="2"/>
  <c r="X48" i="2" s="1"/>
  <c r="Y48" i="2" s="1"/>
  <c r="Z48" i="2" s="1"/>
  <c r="AA48" i="2" s="1"/>
  <c r="W44" i="2"/>
  <c r="X44" i="2" s="1"/>
  <c r="Y44" i="2" s="1"/>
  <c r="Z44" i="2" s="1"/>
  <c r="AA44" i="2" s="1"/>
  <c r="W45" i="2"/>
  <c r="X45" i="2" s="1"/>
  <c r="Y45" i="2" s="1"/>
  <c r="Z45" i="2" s="1"/>
  <c r="AA45" i="2" s="1"/>
  <c r="W59" i="2"/>
  <c r="X59" i="2" s="1"/>
  <c r="Y59" i="2" s="1"/>
  <c r="Z59" i="2" s="1"/>
  <c r="AA59" i="2" s="1"/>
  <c r="W22" i="2"/>
  <c r="X22" i="2" s="1"/>
  <c r="Y22" i="2" s="1"/>
  <c r="Z22" i="2" s="1"/>
  <c r="AA22" i="2" s="1"/>
  <c r="Y9" i="2"/>
  <c r="V13" i="2"/>
  <c r="W13" i="2" s="1"/>
  <c r="S15" i="2"/>
  <c r="T15" i="2" s="1"/>
  <c r="R70" i="2"/>
  <c r="X13" i="2" l="1"/>
  <c r="Z9" i="2"/>
  <c r="AA9" i="2" s="1"/>
  <c r="U15" i="2"/>
  <c r="T70" i="2"/>
  <c r="S70" i="2"/>
  <c r="Y13" i="2" l="1"/>
  <c r="V15" i="2"/>
  <c r="W15" i="2" s="1"/>
  <c r="U70" i="2"/>
  <c r="X15" i="2" l="1"/>
  <c r="W70" i="2"/>
  <c r="Z13" i="2"/>
  <c r="AA13" i="2" s="1"/>
  <c r="V70" i="2"/>
  <c r="Y15" i="2" l="1"/>
  <c r="X70" i="2"/>
  <c r="Z15" i="2" l="1"/>
  <c r="Y70" i="2"/>
  <c r="AA15" i="2" l="1"/>
  <c r="AA70" i="2" s="1"/>
  <c r="Z70" i="2"/>
</calcChain>
</file>

<file path=xl/sharedStrings.xml><?xml version="1.0" encoding="utf-8"?>
<sst xmlns="http://schemas.openxmlformats.org/spreadsheetml/2006/main" count="190" uniqueCount="117">
  <si>
    <t>County</t>
  </si>
  <si>
    <t>Amount of Direct Federal Allocation Received</t>
  </si>
  <si>
    <t>DHS Allocation</t>
  </si>
  <si>
    <t>DHS funds Expended September 2021</t>
  </si>
  <si>
    <t>DHS funds Expended October 2021</t>
  </si>
  <si>
    <t>DHS funds Expended November 2021</t>
  </si>
  <si>
    <t>DHS funds Expended December 2021</t>
  </si>
  <si>
    <t>DHS funds Expended January 2022</t>
  </si>
  <si>
    <t>DHS funds Expended February 2022</t>
  </si>
  <si>
    <t>DHS funds Expended March 2022</t>
  </si>
  <si>
    <t>DHS funds Expended April 2022</t>
  </si>
  <si>
    <t>DHS funds Expended May 2022</t>
  </si>
  <si>
    <t>DHS funds Expended June 2022</t>
  </si>
  <si>
    <t>DHS funds Expended July 2022</t>
  </si>
  <si>
    <t>DHS funds Expended August 2022</t>
  </si>
  <si>
    <t>DHS funds Expended September 2022</t>
  </si>
  <si>
    <t>DHS funds Expended October 2022</t>
  </si>
  <si>
    <t>DHS funds Expended November 2022</t>
  </si>
  <si>
    <t>DHS funds Expended December 2022</t>
  </si>
  <si>
    <t>DHS funds Expended January 2023</t>
  </si>
  <si>
    <t>DHS funds Expended February 2023</t>
  </si>
  <si>
    <t>DHS funds Expended March 2023</t>
  </si>
  <si>
    <t>DHS funds Expended April 2023</t>
  </si>
  <si>
    <t>DHS funds Expended May 2023</t>
  </si>
  <si>
    <t>DHS funds Expended June 2023</t>
  </si>
  <si>
    <t>Total spent from program start</t>
  </si>
  <si>
    <t>DHS funds Remaining</t>
  </si>
  <si>
    <t>Adams</t>
  </si>
  <si>
    <t xml:space="preserve">Allegheny </t>
  </si>
  <si>
    <t>Armstrong</t>
  </si>
  <si>
    <t xml:space="preserve">Beaver </t>
  </si>
  <si>
    <t xml:space="preserve">Bedford </t>
  </si>
  <si>
    <t xml:space="preserve">Berks </t>
  </si>
  <si>
    <t xml:space="preserve">Blair </t>
  </si>
  <si>
    <t xml:space="preserve">Bradford </t>
  </si>
  <si>
    <t xml:space="preserve">Bucks </t>
  </si>
  <si>
    <t xml:space="preserve">Butler </t>
  </si>
  <si>
    <t xml:space="preserve">Cambria </t>
  </si>
  <si>
    <t xml:space="preserve">Cameron </t>
  </si>
  <si>
    <t xml:space="preserve">Carbon </t>
  </si>
  <si>
    <t xml:space="preserve">Centre </t>
  </si>
  <si>
    <t xml:space="preserve">Chester </t>
  </si>
  <si>
    <t xml:space="preserve">Clarion </t>
  </si>
  <si>
    <t xml:space="preserve">Clearfield </t>
  </si>
  <si>
    <t xml:space="preserve">Clinton </t>
  </si>
  <si>
    <t xml:space="preserve">Columbia </t>
  </si>
  <si>
    <t xml:space="preserve">Crawford </t>
  </si>
  <si>
    <t xml:space="preserve">Cumberland </t>
  </si>
  <si>
    <t xml:space="preserve">Dauphin </t>
  </si>
  <si>
    <t xml:space="preserve">Delaware </t>
  </si>
  <si>
    <t xml:space="preserve">Elk </t>
  </si>
  <si>
    <t xml:space="preserve">Erie </t>
  </si>
  <si>
    <t xml:space="preserve">Fayette </t>
  </si>
  <si>
    <t xml:space="preserve">Forest </t>
  </si>
  <si>
    <t xml:space="preserve">Franklin </t>
  </si>
  <si>
    <t xml:space="preserve">Fulton </t>
  </si>
  <si>
    <t xml:space="preserve">Greene </t>
  </si>
  <si>
    <t xml:space="preserve">Huntingdon </t>
  </si>
  <si>
    <t xml:space="preserve">Indiana </t>
  </si>
  <si>
    <t xml:space="preserve">Jefferson </t>
  </si>
  <si>
    <t xml:space="preserve">Juniata </t>
  </si>
  <si>
    <t xml:space="preserve">Lackawanna </t>
  </si>
  <si>
    <t xml:space="preserve">Lancaster </t>
  </si>
  <si>
    <t xml:space="preserve">Lawrence </t>
  </si>
  <si>
    <t xml:space="preserve">Lebanon </t>
  </si>
  <si>
    <t xml:space="preserve">Lehigh </t>
  </si>
  <si>
    <t xml:space="preserve">Luzerne </t>
  </si>
  <si>
    <t xml:space="preserve">Lycoming </t>
  </si>
  <si>
    <t xml:space="preserve">McKean </t>
  </si>
  <si>
    <t xml:space="preserve">Mercer </t>
  </si>
  <si>
    <t xml:space="preserve">Mifflin </t>
  </si>
  <si>
    <t xml:space="preserve">Monroe </t>
  </si>
  <si>
    <t xml:space="preserve">Montgomery </t>
  </si>
  <si>
    <t xml:space="preserve">Montour </t>
  </si>
  <si>
    <t xml:space="preserve">Northampton </t>
  </si>
  <si>
    <t xml:space="preserve">Northumberland </t>
  </si>
  <si>
    <t xml:space="preserve">Perry </t>
  </si>
  <si>
    <t xml:space="preserve">Philadelphia </t>
  </si>
  <si>
    <t xml:space="preserve">Pike </t>
  </si>
  <si>
    <t xml:space="preserve">Potter </t>
  </si>
  <si>
    <t xml:space="preserve">Schuylkill </t>
  </si>
  <si>
    <t xml:space="preserve">Snyder </t>
  </si>
  <si>
    <t xml:space="preserve">Somerset </t>
  </si>
  <si>
    <t xml:space="preserve">Sullivan </t>
  </si>
  <si>
    <t xml:space="preserve">Susquehanna </t>
  </si>
  <si>
    <t xml:space="preserve">Tioga </t>
  </si>
  <si>
    <t xml:space="preserve">Union </t>
  </si>
  <si>
    <t xml:space="preserve">Venango </t>
  </si>
  <si>
    <t xml:space="preserve">Warren </t>
  </si>
  <si>
    <t xml:space="preserve">Washington </t>
  </si>
  <si>
    <t xml:space="preserve">Wayne </t>
  </si>
  <si>
    <t xml:space="preserve">Westmoreland </t>
  </si>
  <si>
    <t xml:space="preserve">Wyoming </t>
  </si>
  <si>
    <t xml:space="preserve">York </t>
  </si>
  <si>
    <t>State Total</t>
  </si>
  <si>
    <t>DHS funds Expended as of  September 2021</t>
  </si>
  <si>
    <t>DHS funds Expended as of  October 2021</t>
  </si>
  <si>
    <t>DHS funds Expended as of  November 2021</t>
  </si>
  <si>
    <t>DHS funds Expended as of  December 2021</t>
  </si>
  <si>
    <t>DHS funds Expended as of  January 2022</t>
  </si>
  <si>
    <t>DHS funds Expended as of  February 2022</t>
  </si>
  <si>
    <t>DHS funds Expended as of  March 2022</t>
  </si>
  <si>
    <t>DHS funds Expended as of April 2022</t>
  </si>
  <si>
    <t>DHS funds Expended as of May 2022</t>
  </si>
  <si>
    <t>DHS funds Expended as of June 2022</t>
  </si>
  <si>
    <t>DHS funds Expended as of July 2022</t>
  </si>
  <si>
    <t>DHS funds Expended as of August 2022</t>
  </si>
  <si>
    <t>DHS funds Expended as of September 2022</t>
  </si>
  <si>
    <t>DHS funds Expended as of October 2022</t>
  </si>
  <si>
    <t>DHS funds Expended as of November 2022</t>
  </si>
  <si>
    <t>DHS funds Expended as of December 2022</t>
  </si>
  <si>
    <t>DHS funds Expended as of January 2023</t>
  </si>
  <si>
    <t>DHS funds Expended as of February 2023</t>
  </si>
  <si>
    <t>DHS funds Expended as of March 2023</t>
  </si>
  <si>
    <t>DHS funds Expended as of April 2023</t>
  </si>
  <si>
    <t>DHS funds Expended as of May 2023</t>
  </si>
  <si>
    <t>DHS funds Expended as of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</si>
</sst>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[$$-409]#,##0.00_);\([$$-409]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6" fontId="0" fillId="0" borderId="0" xfId="0" applyNumberFormat="1" applyAlignment="1">
      <alignment vertical="top" wrapText="1"/>
    </xf>
    <xf numFmtId="8" fontId="0" fillId="0" borderId="0" xfId="0" applyNumberFormat="1" applyAlignment="1">
      <alignment vertical="top" wrapText="1"/>
    </xf>
    <xf numFmtId="6" fontId="2" fillId="0" borderId="0" xfId="0" applyNumberFormat="1" applyFont="1" applyFill="1" applyBorder="1" applyAlignment="1">
      <alignment horizontal="right" vertical="center" wrapText="1"/>
    </xf>
    <xf numFmtId="8" fontId="2" fillId="0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Protection="1">
      <protection locked="0"/>
    </xf>
    <xf numFmtId="165" fontId="0" fillId="0" borderId="0" xfId="0" applyNumberFormat="1" applyAlignment="1">
      <alignment horizontal="right" vertical="top" wrapText="1"/>
    </xf>
    <xf numFmtId="164" fontId="1" fillId="0" borderId="0" xfId="0" applyNumberFormat="1" applyFont="1" applyAlignment="1">
      <alignment horizontal="center" vertical="top" wrapText="1"/>
    </xf>
    <xf numFmtId="164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4" fontId="1" fillId="0" borderId="0" xfId="0" applyNumberFormat="1" applyFont="1"/>
    <xf numFmtId="165" fontId="0" fillId="0" borderId="0" xfId="0" applyNumberFormat="1" applyAlignment="1">
      <alignment vertical="top" wrapText="1"/>
    </xf>
    <xf numFmtId="165" fontId="1" fillId="0" borderId="0" xfId="0" applyNumberFormat="1" applyFont="1" applyAlignment="1">
      <alignment horizontal="right" vertical="top" wrapText="1"/>
    </xf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7A8DB-0FB0-4E35-BD71-21F07366A946}">
  <dimension ref="A1:AA72"/>
  <sheetViews>
    <sheetView workbookViewId="0">
      <pane xSplit="3" ySplit="1" topLeftCell="Y10" activePane="bottomRight" state="frozen"/>
      <selection pane="topRight" activeCell="D1" sqref="D1"/>
      <selection pane="bottomLeft" activeCell="A2" sqref="A2"/>
      <selection pane="bottomRight" activeCell="Y71" sqref="Y71"/>
    </sheetView>
  </sheetViews>
  <sheetFormatPr defaultRowHeight="15" x14ac:dyDescent="0.25"/>
  <cols>
    <col min="1" max="1" width="18.42578125" customWidth="1"/>
    <col min="2" max="2" width="16" style="1" customWidth="1"/>
    <col min="3" max="3" width="15.5703125" style="1" customWidth="1"/>
    <col min="4" max="4" width="14.7109375" bestFit="1" customWidth="1"/>
    <col min="5" max="5" width="16.7109375" bestFit="1" customWidth="1"/>
    <col min="6" max="6" width="14.42578125" bestFit="1" customWidth="1"/>
    <col min="7" max="7" width="14.140625" bestFit="1" customWidth="1"/>
    <col min="8" max="9" width="13.7109375" bestFit="1" customWidth="1"/>
    <col min="10" max="10" width="15.28515625" bestFit="1" customWidth="1"/>
    <col min="11" max="11" width="13.7109375" bestFit="1" customWidth="1"/>
    <col min="12" max="22" width="13.7109375" customWidth="1"/>
    <col min="23" max="25" width="13.7109375" bestFit="1" customWidth="1"/>
    <col min="26" max="26" width="15.28515625" style="1" bestFit="1" customWidth="1"/>
    <col min="27" max="27" width="14.7109375" style="11" bestFit="1" customWidth="1"/>
    <col min="28" max="28" width="36.5703125" customWidth="1"/>
  </cols>
  <sheetData>
    <row r="1" spans="1:27" ht="6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10" t="s">
        <v>26</v>
      </c>
    </row>
    <row r="2" spans="1:27" x14ac:dyDescent="0.25">
      <c r="A2" t="s">
        <v>27</v>
      </c>
      <c r="B2" s="4">
        <v>0</v>
      </c>
      <c r="C2" s="8">
        <v>6158056.3700000001</v>
      </c>
      <c r="D2" s="11">
        <v>0</v>
      </c>
      <c r="E2" s="11">
        <v>0</v>
      </c>
      <c r="F2" s="11">
        <v>0</v>
      </c>
      <c r="G2" s="11">
        <v>45260.920000000006</v>
      </c>
      <c r="H2" s="11">
        <v>44979.17</v>
      </c>
      <c r="I2" s="11">
        <v>51860.97</v>
      </c>
      <c r="J2" s="11">
        <v>34168.449999999997</v>
      </c>
      <c r="K2" s="11">
        <v>38288.99</v>
      </c>
      <c r="L2" s="11">
        <v>38501.440000000002</v>
      </c>
      <c r="M2" s="11">
        <v>43082.32</v>
      </c>
      <c r="N2" s="11">
        <v>101608.54999999999</v>
      </c>
      <c r="O2" s="11">
        <v>163916.58000000002</v>
      </c>
      <c r="P2" s="11">
        <v>324060.66000000003</v>
      </c>
      <c r="Q2" s="11">
        <v>317235.96999999991</v>
      </c>
      <c r="R2" s="11">
        <v>473405.82549999998</v>
      </c>
      <c r="S2" s="11">
        <v>479986.68000000011</v>
      </c>
      <c r="T2" s="11">
        <v>584165.68000000005</v>
      </c>
      <c r="U2" s="11">
        <v>512881.35</v>
      </c>
      <c r="V2" s="11">
        <v>632751.09</v>
      </c>
      <c r="W2" s="11">
        <v>393764.17999999993</v>
      </c>
      <c r="X2" s="11">
        <v>577096.62</v>
      </c>
      <c r="Y2" s="11">
        <v>564409.66</v>
      </c>
      <c r="Z2" s="9">
        <f>SUM(D2:Y2)</f>
        <v>5421425.1055000005</v>
      </c>
      <c r="AA2" s="11">
        <f>SUM(C2-Z2)</f>
        <v>736631.26449999958</v>
      </c>
    </row>
    <row r="3" spans="1:27" x14ac:dyDescent="0.25">
      <c r="A3" t="s">
        <v>28</v>
      </c>
      <c r="B3" s="5">
        <v>39672916.299999997</v>
      </c>
      <c r="C3" s="8">
        <v>37918216.039999999</v>
      </c>
      <c r="D3" s="11">
        <v>0</v>
      </c>
      <c r="E3" s="11">
        <v>0</v>
      </c>
      <c r="F3" s="11">
        <v>0</v>
      </c>
      <c r="G3" s="11">
        <v>0</v>
      </c>
      <c r="H3" s="11">
        <v>1245536.6100000001</v>
      </c>
      <c r="I3" s="11">
        <v>733974.61</v>
      </c>
      <c r="J3" s="11">
        <v>5236627.5999999996</v>
      </c>
      <c r="K3" s="11">
        <v>6610820.9299999988</v>
      </c>
      <c r="L3" s="11">
        <v>4329743.33</v>
      </c>
      <c r="M3" s="11">
        <v>0</v>
      </c>
      <c r="N3" s="11">
        <v>2008921.91</v>
      </c>
      <c r="O3" s="11">
        <v>0</v>
      </c>
      <c r="P3" s="11">
        <v>432960.11</v>
      </c>
      <c r="Q3" s="11">
        <v>721374.5</v>
      </c>
      <c r="R3" s="11">
        <v>1117793.5699999998</v>
      </c>
      <c r="S3" s="11">
        <v>402183.3</v>
      </c>
      <c r="T3" s="11">
        <v>258352.57</v>
      </c>
      <c r="U3" s="11">
        <v>300404.85000000003</v>
      </c>
      <c r="V3" s="11">
        <v>362001.83999999997</v>
      </c>
      <c r="W3" s="11">
        <v>1758081.0999999999</v>
      </c>
      <c r="X3" s="11">
        <v>329484.59000000003</v>
      </c>
      <c r="Y3" s="11">
        <v>1052955.4099999999</v>
      </c>
      <c r="Z3" s="9">
        <f t="shared" ref="Z3:Z66" si="0">SUM(D3:Y3)</f>
        <v>26901216.830000002</v>
      </c>
      <c r="AA3" s="18">
        <f t="shared" ref="AA3:AA33" si="1">SUM(C3-Z3)</f>
        <v>11016999.209999997</v>
      </c>
    </row>
    <row r="4" spans="1:27" x14ac:dyDescent="0.25">
      <c r="A4" t="s">
        <v>29</v>
      </c>
      <c r="B4" s="4">
        <v>0</v>
      </c>
      <c r="C4" s="8">
        <v>3568098.63</v>
      </c>
      <c r="D4" s="11">
        <v>0</v>
      </c>
      <c r="E4" s="11">
        <v>1033.97</v>
      </c>
      <c r="F4" s="11">
        <v>868.49</v>
      </c>
      <c r="G4" s="11">
        <v>2014.86</v>
      </c>
      <c r="H4" s="11">
        <v>2724.41</v>
      </c>
      <c r="I4" s="11">
        <v>9477.82</v>
      </c>
      <c r="J4" s="11">
        <v>29825.759999999998</v>
      </c>
      <c r="K4" s="11">
        <v>40447.530000000006</v>
      </c>
      <c r="L4" s="11">
        <v>240867.03</v>
      </c>
      <c r="M4" s="11">
        <v>177533.83999999997</v>
      </c>
      <c r="N4" s="11">
        <v>396679.75</v>
      </c>
      <c r="O4" s="11">
        <v>277055.74</v>
      </c>
      <c r="P4" s="11">
        <v>237494.38999999998</v>
      </c>
      <c r="Q4" s="11">
        <v>190768.86000000002</v>
      </c>
      <c r="R4" s="11">
        <v>195919.34999999998</v>
      </c>
      <c r="S4" s="11">
        <v>181002.67999999996</v>
      </c>
      <c r="T4" s="11">
        <v>197512.57</v>
      </c>
      <c r="U4" s="11">
        <v>153246.20000000001</v>
      </c>
      <c r="V4" s="11">
        <v>223325.88</v>
      </c>
      <c r="W4" s="11">
        <v>159709.09000000003</v>
      </c>
      <c r="X4" s="11">
        <v>91048.55</v>
      </c>
      <c r="Y4" s="11">
        <v>63329.450000000012</v>
      </c>
      <c r="Z4" s="9">
        <f t="shared" si="0"/>
        <v>2871886.2199999997</v>
      </c>
      <c r="AA4" s="11">
        <f t="shared" si="1"/>
        <v>696212.41000000015</v>
      </c>
    </row>
    <row r="5" spans="1:27" x14ac:dyDescent="0.25">
      <c r="A5" t="s">
        <v>30</v>
      </c>
      <c r="B5" s="4">
        <v>0</v>
      </c>
      <c r="C5" s="8">
        <v>6411062.3700000001</v>
      </c>
      <c r="D5" s="11">
        <v>1746</v>
      </c>
      <c r="E5" s="11">
        <v>0</v>
      </c>
      <c r="F5" s="11">
        <v>2844.74</v>
      </c>
      <c r="G5" s="11">
        <v>2200</v>
      </c>
      <c r="H5" s="11">
        <v>5535</v>
      </c>
      <c r="I5" s="11">
        <v>11355.8</v>
      </c>
      <c r="J5" s="11">
        <v>6649.03</v>
      </c>
      <c r="K5" s="11">
        <v>2334.94</v>
      </c>
      <c r="L5" s="11">
        <v>9506.2300000000014</v>
      </c>
      <c r="M5" s="11">
        <v>276853.55000000005</v>
      </c>
      <c r="N5" s="11">
        <v>250976</v>
      </c>
      <c r="O5" s="11">
        <v>416585.74</v>
      </c>
      <c r="P5" s="11">
        <v>69610.100000000006</v>
      </c>
      <c r="Q5" s="11">
        <v>75608.52</v>
      </c>
      <c r="R5" s="11">
        <v>268851.71000000002</v>
      </c>
      <c r="S5" s="11">
        <v>161838.15</v>
      </c>
      <c r="T5" s="11">
        <v>135833.93</v>
      </c>
      <c r="U5" s="11">
        <v>165470.50999999998</v>
      </c>
      <c r="V5" s="11">
        <v>68537.59</v>
      </c>
      <c r="W5" s="11">
        <v>83467.259999999995</v>
      </c>
      <c r="X5" s="11">
        <v>232240.68000000002</v>
      </c>
      <c r="Y5" s="11">
        <v>527109.49000000011</v>
      </c>
      <c r="Z5" s="9">
        <f t="shared" si="0"/>
        <v>2775154.97</v>
      </c>
      <c r="AA5" s="11">
        <f t="shared" si="1"/>
        <v>3635907.4</v>
      </c>
    </row>
    <row r="6" spans="1:27" x14ac:dyDescent="0.25">
      <c r="A6" t="s">
        <v>31</v>
      </c>
      <c r="B6" s="4">
        <v>0</v>
      </c>
      <c r="C6" s="8">
        <v>1980337.05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6394.71</v>
      </c>
      <c r="K6" s="11">
        <v>0</v>
      </c>
      <c r="L6" s="11">
        <v>8376.7000000000007</v>
      </c>
      <c r="M6" s="11">
        <v>3136.32</v>
      </c>
      <c r="N6" s="11">
        <v>21254.510000000002</v>
      </c>
      <c r="O6" s="11">
        <v>32344.44</v>
      </c>
      <c r="P6" s="11">
        <v>55989.65</v>
      </c>
      <c r="Q6" s="11">
        <v>146015.26999999999</v>
      </c>
      <c r="R6" s="11">
        <v>103580.52999999998</v>
      </c>
      <c r="S6" s="11">
        <v>132458.08000000002</v>
      </c>
      <c r="T6" s="11">
        <v>113069.07</v>
      </c>
      <c r="U6" s="11">
        <v>122688.78</v>
      </c>
      <c r="V6" s="11">
        <v>72284.37000000001</v>
      </c>
      <c r="W6" s="11">
        <v>75635.850000000006</v>
      </c>
      <c r="X6" s="11">
        <v>104714.05</v>
      </c>
      <c r="Y6" s="11">
        <v>175876.27999999997</v>
      </c>
      <c r="Z6" s="9">
        <f t="shared" si="0"/>
        <v>1173818.6100000001</v>
      </c>
      <c r="AA6" s="11">
        <f t="shared" si="1"/>
        <v>806518.44</v>
      </c>
    </row>
    <row r="7" spans="1:27" x14ac:dyDescent="0.25">
      <c r="A7" t="s">
        <v>32</v>
      </c>
      <c r="B7" s="5">
        <v>12656511.9</v>
      </c>
      <c r="C7" s="8">
        <v>12711796.539999999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47060</v>
      </c>
      <c r="M7" s="11">
        <v>85699.78</v>
      </c>
      <c r="N7" s="11">
        <v>25640.15</v>
      </c>
      <c r="O7" s="11">
        <v>213190.99</v>
      </c>
      <c r="P7" s="11">
        <v>524022.45999999996</v>
      </c>
      <c r="Q7" s="11">
        <v>838712.91</v>
      </c>
      <c r="R7" s="11">
        <v>1232212.82</v>
      </c>
      <c r="S7" s="11">
        <v>1402556.9500000002</v>
      </c>
      <c r="T7" s="11">
        <v>1316456.1700000002</v>
      </c>
      <c r="U7" s="11">
        <v>1370075.6199999999</v>
      </c>
      <c r="V7" s="11">
        <v>1651254.64</v>
      </c>
      <c r="W7" s="11">
        <v>425599.05</v>
      </c>
      <c r="X7" s="11">
        <v>1037925.99</v>
      </c>
      <c r="Y7" s="11">
        <v>386504.87</v>
      </c>
      <c r="Z7" s="9">
        <f t="shared" si="0"/>
        <v>10556912.4</v>
      </c>
      <c r="AA7" s="11">
        <f t="shared" si="1"/>
        <v>2154884.1399999987</v>
      </c>
    </row>
    <row r="8" spans="1:27" x14ac:dyDescent="0.25">
      <c r="A8" t="s">
        <v>33</v>
      </c>
      <c r="B8" s="4">
        <v>0</v>
      </c>
      <c r="C8" s="8">
        <v>6861502.4299999997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125.49</v>
      </c>
      <c r="K8" s="11">
        <v>473.56</v>
      </c>
      <c r="L8" s="11">
        <v>47411.26</v>
      </c>
      <c r="M8" s="11">
        <v>78230.94</v>
      </c>
      <c r="N8" s="11">
        <v>299717.80999999994</v>
      </c>
      <c r="O8" s="11">
        <v>238734.34000000003</v>
      </c>
      <c r="P8" s="11">
        <v>209651.21000000002</v>
      </c>
      <c r="Q8" s="11">
        <v>263245.86000000004</v>
      </c>
      <c r="R8" s="11">
        <v>350554.02</v>
      </c>
      <c r="S8" s="11">
        <v>348489.32</v>
      </c>
      <c r="T8" s="11">
        <v>377368.72000000003</v>
      </c>
      <c r="U8" s="11">
        <v>408407.67000000004</v>
      </c>
      <c r="V8" s="11">
        <v>382530.16</v>
      </c>
      <c r="W8" s="11">
        <v>398544.80999999994</v>
      </c>
      <c r="X8" s="11">
        <v>272737.45999999996</v>
      </c>
      <c r="Y8" s="11">
        <v>371441.75999999995</v>
      </c>
      <c r="Z8" s="9">
        <f t="shared" si="0"/>
        <v>4047664.39</v>
      </c>
      <c r="AA8" s="11">
        <f t="shared" si="1"/>
        <v>2813838.0399999996</v>
      </c>
    </row>
    <row r="9" spans="1:27" x14ac:dyDescent="0.25">
      <c r="A9" t="s">
        <v>34</v>
      </c>
      <c r="B9" s="4">
        <v>0</v>
      </c>
      <c r="C9" s="8">
        <v>3324908.87</v>
      </c>
      <c r="D9" s="11">
        <v>0</v>
      </c>
      <c r="E9" s="11">
        <v>0</v>
      </c>
      <c r="F9" s="11">
        <v>41055.4</v>
      </c>
      <c r="G9" s="11">
        <v>79302.55</v>
      </c>
      <c r="H9" s="11">
        <v>156646.92000000004</v>
      </c>
      <c r="I9" s="11">
        <v>177604.01</v>
      </c>
      <c r="J9" s="11">
        <v>204166.08</v>
      </c>
      <c r="K9" s="11">
        <v>155215.44999999998</v>
      </c>
      <c r="L9" s="11">
        <v>171809.26</v>
      </c>
      <c r="M9" s="11">
        <v>126879.11000000002</v>
      </c>
      <c r="N9" s="11">
        <v>95018.430000000008</v>
      </c>
      <c r="O9" s="11">
        <v>164435.01999999999</v>
      </c>
      <c r="P9" s="11">
        <v>147457.24000000002</v>
      </c>
      <c r="Q9" s="11">
        <v>169886.33999999997</v>
      </c>
      <c r="R9" s="11">
        <v>137141.76999999999</v>
      </c>
      <c r="S9" s="11">
        <v>166091.23000000001</v>
      </c>
      <c r="T9" s="11">
        <v>120265.45</v>
      </c>
      <c r="U9" s="11">
        <v>182044.34000000003</v>
      </c>
      <c r="V9" s="11">
        <v>129665.65000000001</v>
      </c>
      <c r="W9" s="11">
        <v>125460.70000000001</v>
      </c>
      <c r="X9" s="11">
        <v>79501.48</v>
      </c>
      <c r="Y9" s="11">
        <v>57359.469999999994</v>
      </c>
      <c r="Z9" s="9">
        <f t="shared" si="0"/>
        <v>2687005.9000000004</v>
      </c>
      <c r="AA9" s="11">
        <f t="shared" si="1"/>
        <v>637902.96999999974</v>
      </c>
    </row>
    <row r="10" spans="1:27" x14ac:dyDescent="0.25">
      <c r="A10" t="s">
        <v>35</v>
      </c>
      <c r="B10" s="5">
        <v>14812668.300000001</v>
      </c>
      <c r="C10" s="8">
        <v>20104647.010000002</v>
      </c>
      <c r="D10" s="11">
        <v>119920.5</v>
      </c>
      <c r="E10" s="11">
        <v>347115.07999999996</v>
      </c>
      <c r="F10" s="11">
        <v>328450.16000000003</v>
      </c>
      <c r="G10" s="11">
        <v>814964.85000000009</v>
      </c>
      <c r="H10" s="11">
        <v>762900.48999999987</v>
      </c>
      <c r="I10" s="11">
        <v>640668.32000000007</v>
      </c>
      <c r="J10" s="11">
        <v>844057.70000000007</v>
      </c>
      <c r="K10" s="11">
        <v>1032180.66</v>
      </c>
      <c r="L10" s="11">
        <v>651418.43000000005</v>
      </c>
      <c r="M10" s="11">
        <v>563147.37</v>
      </c>
      <c r="N10" s="11">
        <v>910527.48</v>
      </c>
      <c r="O10" s="11">
        <v>562774.91</v>
      </c>
      <c r="P10" s="11">
        <v>625713.17999999993</v>
      </c>
      <c r="Q10" s="11">
        <v>598976.95000000007</v>
      </c>
      <c r="R10" s="11">
        <v>698669.85000000009</v>
      </c>
      <c r="S10" s="11">
        <v>806115.51</v>
      </c>
      <c r="T10" s="11">
        <v>393637.17000000004</v>
      </c>
      <c r="U10" s="11">
        <v>431752.39</v>
      </c>
      <c r="V10" s="11">
        <v>421876.37</v>
      </c>
      <c r="W10" s="11">
        <v>485585.07</v>
      </c>
      <c r="X10" s="11">
        <v>1495302.54</v>
      </c>
      <c r="Y10" s="11">
        <v>1495826.08</v>
      </c>
      <c r="Z10" s="9">
        <f t="shared" si="0"/>
        <v>15031581.060000001</v>
      </c>
      <c r="AA10" s="11">
        <f t="shared" si="1"/>
        <v>5073065.9500000011</v>
      </c>
    </row>
    <row r="11" spans="1:27" x14ac:dyDescent="0.25">
      <c r="A11" t="s">
        <v>36</v>
      </c>
      <c r="B11" s="4">
        <v>0</v>
      </c>
      <c r="C11" s="8">
        <v>10425442.390000001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18941.269999999997</v>
      </c>
      <c r="J11" s="11">
        <v>11488.460000000001</v>
      </c>
      <c r="K11" s="11">
        <v>20839.98</v>
      </c>
      <c r="L11" s="11">
        <v>19498.640000000003</v>
      </c>
      <c r="M11" s="11">
        <v>23444.129999999997</v>
      </c>
      <c r="N11" s="11">
        <v>433203.05</v>
      </c>
      <c r="O11" s="11">
        <v>566113.09</v>
      </c>
      <c r="P11" s="11">
        <v>552377.59</v>
      </c>
      <c r="Q11" s="11">
        <v>723542.56999999983</v>
      </c>
      <c r="R11" s="11">
        <v>705409.81999999983</v>
      </c>
      <c r="S11" s="11">
        <v>633229.57999999996</v>
      </c>
      <c r="T11" s="11">
        <v>1089067.04</v>
      </c>
      <c r="U11" s="11">
        <v>628921.48</v>
      </c>
      <c r="V11" s="11">
        <v>0</v>
      </c>
      <c r="W11" s="11">
        <v>673796.76</v>
      </c>
      <c r="X11" s="11">
        <v>828371.8</v>
      </c>
      <c r="Y11" s="11">
        <v>901147.66</v>
      </c>
      <c r="Z11" s="9">
        <f t="shared" si="0"/>
        <v>7829392.919999999</v>
      </c>
      <c r="AA11" s="11">
        <f t="shared" si="1"/>
        <v>2596049.4700000016</v>
      </c>
    </row>
    <row r="12" spans="1:27" x14ac:dyDescent="0.25">
      <c r="A12" t="s">
        <v>37</v>
      </c>
      <c r="B12" s="4">
        <v>0</v>
      </c>
      <c r="C12" s="8">
        <v>3558981.11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2075.1600000000003</v>
      </c>
      <c r="J12" s="11">
        <v>168.35</v>
      </c>
      <c r="K12" s="11">
        <v>18.73</v>
      </c>
      <c r="L12" s="11">
        <v>21.56</v>
      </c>
      <c r="M12" s="11">
        <v>2481.7800000000002</v>
      </c>
      <c r="N12" s="11">
        <v>3027.87</v>
      </c>
      <c r="O12" s="11">
        <v>2600.3199999999997</v>
      </c>
      <c r="P12" s="11">
        <v>281607.15000000002</v>
      </c>
      <c r="Q12" s="11">
        <v>99956.590000000011</v>
      </c>
      <c r="R12" s="11">
        <v>218165.84</v>
      </c>
      <c r="S12" s="11">
        <v>399833.68999999994</v>
      </c>
      <c r="T12" s="11">
        <v>100737.45000000001</v>
      </c>
      <c r="U12" s="11">
        <v>267742.65000000002</v>
      </c>
      <c r="V12" s="11">
        <v>138429.59</v>
      </c>
      <c r="W12" s="11">
        <v>108797.63</v>
      </c>
      <c r="X12" s="11">
        <v>184827.32</v>
      </c>
      <c r="Y12" s="11">
        <v>178159.08000000002</v>
      </c>
      <c r="Z12" s="9">
        <f t="shared" si="0"/>
        <v>1988650.7600000005</v>
      </c>
      <c r="AA12" s="11">
        <f t="shared" si="1"/>
        <v>1570330.3499999994</v>
      </c>
    </row>
    <row r="13" spans="1:27" x14ac:dyDescent="0.25">
      <c r="A13" t="s">
        <v>38</v>
      </c>
      <c r="B13" s="4">
        <v>0</v>
      </c>
      <c r="C13" s="8">
        <v>251171.61</v>
      </c>
      <c r="D13" s="11">
        <v>0</v>
      </c>
      <c r="E13" s="11">
        <v>0</v>
      </c>
      <c r="F13" s="11">
        <v>3992.99</v>
      </c>
      <c r="G13" s="11">
        <v>7280.09</v>
      </c>
      <c r="H13" s="11">
        <v>39294.94</v>
      </c>
      <c r="I13" s="11">
        <v>29708.309999999998</v>
      </c>
      <c r="J13" s="11">
        <v>6688.4800000000005</v>
      </c>
      <c r="K13" s="11">
        <v>208.03</v>
      </c>
      <c r="L13" s="11">
        <v>279.55</v>
      </c>
      <c r="M13" s="11">
        <v>129.63</v>
      </c>
      <c r="N13" s="11">
        <v>143.38999999999999</v>
      </c>
      <c r="O13" s="11">
        <v>613.22</v>
      </c>
      <c r="P13" s="11">
        <v>8885.73</v>
      </c>
      <c r="Q13" s="11">
        <v>8611.4699999999993</v>
      </c>
      <c r="R13" s="11">
        <v>9474.16</v>
      </c>
      <c r="S13" s="11">
        <v>3913.8700000000003</v>
      </c>
      <c r="T13" s="11">
        <v>18367.29</v>
      </c>
      <c r="U13" s="11">
        <v>6329.4</v>
      </c>
      <c r="V13" s="11">
        <v>23764.909999999996</v>
      </c>
      <c r="W13" s="11">
        <v>34985.079999999994</v>
      </c>
      <c r="X13" s="11">
        <v>17778.509999999998</v>
      </c>
      <c r="Y13" s="11">
        <v>4677.8500000000013</v>
      </c>
      <c r="Z13" s="9">
        <f t="shared" si="0"/>
        <v>225126.9</v>
      </c>
      <c r="AA13" s="11">
        <f t="shared" si="1"/>
        <v>26044.709999999992</v>
      </c>
    </row>
    <row r="14" spans="1:27" x14ac:dyDescent="0.25">
      <c r="A14" t="s">
        <v>39</v>
      </c>
      <c r="B14" s="4">
        <v>0</v>
      </c>
      <c r="C14" s="8">
        <v>3546196.68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176338</v>
      </c>
      <c r="O14" s="11">
        <v>175326.57</v>
      </c>
      <c r="P14" s="11">
        <v>185750.85000000003</v>
      </c>
      <c r="Q14" s="11">
        <v>184875.04399999999</v>
      </c>
      <c r="R14" s="11">
        <v>258482.03999999998</v>
      </c>
      <c r="S14" s="11">
        <v>377653.48</v>
      </c>
      <c r="T14" s="11">
        <v>404899.62</v>
      </c>
      <c r="U14" s="11">
        <v>400025.20999999996</v>
      </c>
      <c r="V14" s="11">
        <v>215792.89</v>
      </c>
      <c r="W14" s="11">
        <v>0</v>
      </c>
      <c r="X14" s="11">
        <v>22961.350000000002</v>
      </c>
      <c r="Y14" s="11">
        <v>0</v>
      </c>
      <c r="Z14" s="9">
        <f t="shared" si="0"/>
        <v>2402105.054</v>
      </c>
      <c r="AA14" s="11">
        <f t="shared" si="1"/>
        <v>1144091.6260000002</v>
      </c>
    </row>
    <row r="15" spans="1:27" x14ac:dyDescent="0.25">
      <c r="A15" t="s">
        <v>40</v>
      </c>
      <c r="B15" s="4">
        <v>0</v>
      </c>
      <c r="C15" s="8">
        <v>9380076.5700000003</v>
      </c>
      <c r="D15" s="11">
        <v>0</v>
      </c>
      <c r="E15" s="11">
        <v>0</v>
      </c>
      <c r="F15" s="11">
        <v>0</v>
      </c>
      <c r="G15" s="11">
        <v>2208.75</v>
      </c>
      <c r="H15" s="11">
        <v>17079.489999999998</v>
      </c>
      <c r="I15" s="11">
        <v>52620.38</v>
      </c>
      <c r="J15" s="11">
        <v>68606.78</v>
      </c>
      <c r="K15" s="11">
        <v>74210.05</v>
      </c>
      <c r="L15" s="11">
        <v>101877.42</v>
      </c>
      <c r="M15" s="11">
        <v>68583.38</v>
      </c>
      <c r="N15" s="11">
        <v>172702.74</v>
      </c>
      <c r="O15" s="11">
        <v>635802.66000000015</v>
      </c>
      <c r="P15" s="11">
        <v>442100.92000000004</v>
      </c>
      <c r="Q15" s="11">
        <v>572726.92999999993</v>
      </c>
      <c r="R15" s="11">
        <v>461986.24</v>
      </c>
      <c r="S15" s="11">
        <v>409822.36000000004</v>
      </c>
      <c r="T15" s="11">
        <v>138159.84000000003</v>
      </c>
      <c r="U15" s="11">
        <v>240380.26</v>
      </c>
      <c r="V15" s="11">
        <v>284897.14</v>
      </c>
      <c r="W15" s="11">
        <v>198738.02000000002</v>
      </c>
      <c r="X15" s="11">
        <v>324351.68000000005</v>
      </c>
      <c r="Y15" s="11">
        <v>249114.87000000002</v>
      </c>
      <c r="Z15" s="9">
        <f t="shared" si="0"/>
        <v>4515969.91</v>
      </c>
      <c r="AA15" s="11">
        <f t="shared" si="1"/>
        <v>4864106.66</v>
      </c>
    </row>
    <row r="16" spans="1:27" x14ac:dyDescent="0.25">
      <c r="A16" t="s">
        <v>41</v>
      </c>
      <c r="B16" s="5">
        <v>12377621</v>
      </c>
      <c r="C16" s="8">
        <v>16682343.84</v>
      </c>
      <c r="D16" s="11">
        <v>0</v>
      </c>
      <c r="E16" s="11">
        <v>60076.160000000003</v>
      </c>
      <c r="F16" s="11">
        <v>134130</v>
      </c>
      <c r="G16" s="11">
        <v>117905.65</v>
      </c>
      <c r="H16" s="11">
        <v>46115.73</v>
      </c>
      <c r="I16" s="11">
        <v>127614.72</v>
      </c>
      <c r="J16" s="11">
        <v>0</v>
      </c>
      <c r="K16" s="11">
        <v>19760</v>
      </c>
      <c r="L16" s="11">
        <v>0</v>
      </c>
      <c r="M16" s="11">
        <v>15980</v>
      </c>
      <c r="N16" s="11">
        <v>0</v>
      </c>
      <c r="O16" s="11">
        <v>0</v>
      </c>
      <c r="P16" s="11">
        <v>23660</v>
      </c>
      <c r="Q16" s="11">
        <v>17149.120000000003</v>
      </c>
      <c r="R16" s="11">
        <v>69243.739999999991</v>
      </c>
      <c r="S16" s="11">
        <v>38225.649999999994</v>
      </c>
      <c r="T16" s="11">
        <v>307632.08999999997</v>
      </c>
      <c r="U16" s="11">
        <v>293791.09000000003</v>
      </c>
      <c r="V16" s="11">
        <v>1494010.55</v>
      </c>
      <c r="W16" s="11">
        <v>803755.95</v>
      </c>
      <c r="X16" s="11">
        <v>689250.01</v>
      </c>
      <c r="Y16" s="11">
        <v>952814.19000000006</v>
      </c>
      <c r="Z16" s="9">
        <f t="shared" si="0"/>
        <v>5211114.6500000004</v>
      </c>
      <c r="AA16" s="11">
        <f t="shared" si="1"/>
        <v>11471229.189999999</v>
      </c>
    </row>
    <row r="17" spans="1:27" x14ac:dyDescent="0.25">
      <c r="A17" t="s">
        <v>42</v>
      </c>
      <c r="B17" s="4">
        <v>0</v>
      </c>
      <c r="C17" s="8">
        <v>2659986.5499999998</v>
      </c>
      <c r="D17" s="11">
        <v>0</v>
      </c>
      <c r="E17" s="11">
        <v>0</v>
      </c>
      <c r="F17" s="11">
        <v>0</v>
      </c>
      <c r="G17" s="11">
        <v>87785.590000000011</v>
      </c>
      <c r="H17" s="11">
        <v>67331.86</v>
      </c>
      <c r="I17" s="11">
        <v>86179.900000000009</v>
      </c>
      <c r="J17" s="11">
        <v>57560.490000000005</v>
      </c>
      <c r="K17" s="11">
        <v>97087.359999999986</v>
      </c>
      <c r="L17" s="11">
        <v>196520.38999999998</v>
      </c>
      <c r="M17" s="11">
        <v>234248.26</v>
      </c>
      <c r="N17" s="11">
        <v>273535.06</v>
      </c>
      <c r="O17" s="11">
        <v>346619.22000000003</v>
      </c>
      <c r="P17" s="11">
        <v>349510.41000000003</v>
      </c>
      <c r="Q17" s="11">
        <v>134772.31</v>
      </c>
      <c r="R17" s="11">
        <v>170643.58</v>
      </c>
      <c r="S17" s="11">
        <v>51905.279999999999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9">
        <f t="shared" si="0"/>
        <v>2153699.71</v>
      </c>
      <c r="AA17" s="11">
        <f t="shared" si="1"/>
        <v>506286.83999999985</v>
      </c>
    </row>
    <row r="18" spans="1:27" x14ac:dyDescent="0.25">
      <c r="A18" t="s">
        <v>43</v>
      </c>
      <c r="B18" s="4">
        <v>0</v>
      </c>
      <c r="C18" s="8">
        <v>4371518.09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256855.96</v>
      </c>
      <c r="J18" s="11">
        <v>391625.56000000006</v>
      </c>
      <c r="K18" s="11">
        <v>456219.47</v>
      </c>
      <c r="L18" s="11">
        <v>199464.55</v>
      </c>
      <c r="M18" s="11">
        <v>153868.57999999999</v>
      </c>
      <c r="N18" s="11">
        <v>198453.95</v>
      </c>
      <c r="O18" s="11">
        <v>200782.59</v>
      </c>
      <c r="P18" s="11">
        <v>215534.66</v>
      </c>
      <c r="Q18" s="11">
        <v>135918.41</v>
      </c>
      <c r="R18" s="11">
        <v>186199.55</v>
      </c>
      <c r="S18" s="11">
        <v>232823.24999999997</v>
      </c>
      <c r="T18" s="11">
        <v>192104.78</v>
      </c>
      <c r="U18" s="11">
        <v>40723.020000000004</v>
      </c>
      <c r="V18" s="11">
        <v>219568.28</v>
      </c>
      <c r="W18" s="11">
        <v>239968.90999999997</v>
      </c>
      <c r="X18" s="11">
        <v>315773.2</v>
      </c>
      <c r="Y18" s="11">
        <v>248885.21000000002</v>
      </c>
      <c r="Z18" s="9">
        <f t="shared" si="0"/>
        <v>3884769.9299999997</v>
      </c>
      <c r="AA18" s="11">
        <f t="shared" si="1"/>
        <v>486748.16000000015</v>
      </c>
    </row>
    <row r="19" spans="1:27" x14ac:dyDescent="0.25">
      <c r="A19" t="s">
        <v>44</v>
      </c>
      <c r="B19" s="4">
        <v>0</v>
      </c>
      <c r="C19" s="8">
        <v>2645327.7999999998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188288.31</v>
      </c>
      <c r="K19" s="11">
        <v>0</v>
      </c>
      <c r="L19" s="11">
        <v>162266.36000000002</v>
      </c>
      <c r="M19" s="11">
        <v>132347.71</v>
      </c>
      <c r="N19" s="11">
        <v>224948.72</v>
      </c>
      <c r="O19" s="11">
        <v>168555.94</v>
      </c>
      <c r="P19" s="11">
        <v>168344.44</v>
      </c>
      <c r="Q19" s="11">
        <v>173026.5</v>
      </c>
      <c r="R19" s="11">
        <v>101076.83000000002</v>
      </c>
      <c r="S19" s="11">
        <v>102132.28</v>
      </c>
      <c r="T19" s="11">
        <v>130683.7</v>
      </c>
      <c r="U19" s="11">
        <v>125044.59999999998</v>
      </c>
      <c r="V19" s="11">
        <v>117744.31999999999</v>
      </c>
      <c r="W19" s="11">
        <v>44741.52</v>
      </c>
      <c r="X19" s="11">
        <v>45533.39</v>
      </c>
      <c r="Y19" s="11">
        <v>58927.509999999995</v>
      </c>
      <c r="Z19" s="9">
        <f t="shared" si="0"/>
        <v>1943662.1300000001</v>
      </c>
      <c r="AA19" s="11">
        <f t="shared" si="1"/>
        <v>701665.66999999969</v>
      </c>
    </row>
    <row r="20" spans="1:27" x14ac:dyDescent="0.25">
      <c r="A20" t="s">
        <v>45</v>
      </c>
      <c r="B20" s="4">
        <v>0</v>
      </c>
      <c r="C20" s="8">
        <v>4108351.41</v>
      </c>
      <c r="D20" s="11">
        <v>0</v>
      </c>
      <c r="E20" s="11">
        <v>0</v>
      </c>
      <c r="F20" s="11">
        <v>11173.19</v>
      </c>
      <c r="G20" s="11">
        <v>9012.5300000000007</v>
      </c>
      <c r="H20" s="11">
        <v>45538.729999999996</v>
      </c>
      <c r="I20" s="11">
        <v>32851.99</v>
      </c>
      <c r="J20" s="11">
        <v>79685.42</v>
      </c>
      <c r="K20" s="11">
        <v>174741.48</v>
      </c>
      <c r="L20" s="11">
        <v>224327.83</v>
      </c>
      <c r="M20" s="11">
        <v>231774.03999999995</v>
      </c>
      <c r="N20" s="11">
        <v>140616.5</v>
      </c>
      <c r="O20" s="11">
        <v>337110.88</v>
      </c>
      <c r="P20" s="11">
        <v>290660.36</v>
      </c>
      <c r="Q20" s="11">
        <v>369230.41000000003</v>
      </c>
      <c r="R20" s="11">
        <v>529925.75</v>
      </c>
      <c r="S20" s="11">
        <v>419905.83000000007</v>
      </c>
      <c r="T20" s="11">
        <v>408769.14</v>
      </c>
      <c r="U20" s="11">
        <v>181207.38000000003</v>
      </c>
      <c r="V20" s="11">
        <v>44858.43</v>
      </c>
      <c r="W20" s="11">
        <v>0</v>
      </c>
      <c r="X20" s="11">
        <v>0</v>
      </c>
      <c r="Y20" s="11">
        <v>0</v>
      </c>
      <c r="Z20" s="9">
        <f t="shared" si="0"/>
        <v>3531389.89</v>
      </c>
      <c r="AA20" s="11">
        <f t="shared" si="1"/>
        <v>576961.52</v>
      </c>
    </row>
    <row r="21" spans="1:27" x14ac:dyDescent="0.25">
      <c r="A21" t="s">
        <v>46</v>
      </c>
      <c r="B21" s="4">
        <v>0</v>
      </c>
      <c r="C21" s="8">
        <v>4690704.59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285199.30000000005</v>
      </c>
      <c r="K21" s="11">
        <v>616202.68999999994</v>
      </c>
      <c r="L21" s="11">
        <v>815920.8600000001</v>
      </c>
      <c r="M21" s="11">
        <v>371001.36</v>
      </c>
      <c r="N21" s="11">
        <v>294981.15000000002</v>
      </c>
      <c r="O21" s="11">
        <v>279218.16000000003</v>
      </c>
      <c r="P21" s="11">
        <v>221018.96</v>
      </c>
      <c r="Q21" s="11">
        <v>217280.24999999997</v>
      </c>
      <c r="R21" s="11">
        <v>322385.37</v>
      </c>
      <c r="S21" s="11">
        <v>204483.99000000002</v>
      </c>
      <c r="T21" s="11">
        <v>122880.59</v>
      </c>
      <c r="U21" s="11">
        <v>12213.25</v>
      </c>
      <c r="V21" s="11">
        <v>1058.56</v>
      </c>
      <c r="W21" s="11">
        <v>0</v>
      </c>
      <c r="X21" s="11">
        <v>0</v>
      </c>
      <c r="Y21" s="11">
        <v>0</v>
      </c>
      <c r="Z21" s="9">
        <f t="shared" si="0"/>
        <v>3763844.49</v>
      </c>
      <c r="AA21" s="11">
        <f t="shared" si="1"/>
        <v>926860.09999999963</v>
      </c>
    </row>
    <row r="22" spans="1:27" x14ac:dyDescent="0.25">
      <c r="A22" t="s">
        <v>47</v>
      </c>
      <c r="B22" s="5">
        <v>5973682.9000000004</v>
      </c>
      <c r="C22" s="8">
        <v>2021870.09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9">
        <f t="shared" si="0"/>
        <v>0</v>
      </c>
      <c r="AA22" s="11">
        <f t="shared" si="1"/>
        <v>2021870.09</v>
      </c>
    </row>
    <row r="23" spans="1:27" x14ac:dyDescent="0.25">
      <c r="A23" t="s">
        <v>48</v>
      </c>
      <c r="B23" s="5">
        <v>6561431.7999999998</v>
      </c>
      <c r="C23" s="8">
        <v>9150889.9000000004</v>
      </c>
      <c r="D23" s="11">
        <v>0</v>
      </c>
      <c r="E23" s="11">
        <v>0</v>
      </c>
      <c r="F23" s="11">
        <v>0</v>
      </c>
      <c r="G23" s="11">
        <v>0</v>
      </c>
      <c r="H23" s="11">
        <v>19630.77</v>
      </c>
      <c r="I23" s="11">
        <v>67840.12999999999</v>
      </c>
      <c r="J23" s="11">
        <v>132895.65000000002</v>
      </c>
      <c r="K23" s="11">
        <v>135408.36000000002</v>
      </c>
      <c r="L23" s="11">
        <v>213871.75999999998</v>
      </c>
      <c r="M23" s="11">
        <v>99623.650000000009</v>
      </c>
      <c r="N23" s="11">
        <v>72772.89</v>
      </c>
      <c r="O23" s="11">
        <v>81805.989999999991</v>
      </c>
      <c r="P23" s="11">
        <v>58442.060000000005</v>
      </c>
      <c r="Q23" s="11">
        <v>57272.810000000005</v>
      </c>
      <c r="R23" s="11">
        <v>55186.34</v>
      </c>
      <c r="S23" s="11">
        <v>39199.39</v>
      </c>
      <c r="T23" s="11">
        <v>58719.710000000006</v>
      </c>
      <c r="U23" s="11">
        <v>97181</v>
      </c>
      <c r="V23" s="11">
        <v>151209.01</v>
      </c>
      <c r="W23" s="11">
        <v>175690.35</v>
      </c>
      <c r="X23" s="11">
        <v>123609.83000000002</v>
      </c>
      <c r="Y23" s="11">
        <v>173215.96000000002</v>
      </c>
      <c r="Z23" s="9">
        <f t="shared" si="0"/>
        <v>1813575.6600000004</v>
      </c>
      <c r="AA23" s="11">
        <f t="shared" si="1"/>
        <v>7337314.2400000002</v>
      </c>
    </row>
    <row r="24" spans="1:27" x14ac:dyDescent="0.25">
      <c r="A24" t="s">
        <v>49</v>
      </c>
      <c r="B24" s="5">
        <v>13362145.800000001</v>
      </c>
      <c r="C24" s="8">
        <v>20403581.370000001</v>
      </c>
      <c r="D24" s="11">
        <v>0</v>
      </c>
      <c r="E24" s="11">
        <v>137500</v>
      </c>
      <c r="F24" s="11">
        <v>285676.21000000002</v>
      </c>
      <c r="G24" s="11">
        <v>4125261.84</v>
      </c>
      <c r="H24" s="11">
        <v>3410625.07</v>
      </c>
      <c r="I24" s="11">
        <v>3301867.4</v>
      </c>
      <c r="J24" s="11">
        <v>1179977.27</v>
      </c>
      <c r="K24" s="11">
        <v>301574.01</v>
      </c>
      <c r="L24" s="11">
        <v>762320.08</v>
      </c>
      <c r="M24" s="11">
        <v>995248.58000000007</v>
      </c>
      <c r="N24" s="11">
        <v>384064.06</v>
      </c>
      <c r="O24" s="11">
        <v>1753250.19</v>
      </c>
      <c r="P24" s="11">
        <v>407263.12</v>
      </c>
      <c r="Q24" s="11">
        <v>764877.64</v>
      </c>
      <c r="R24" s="11">
        <v>52267</v>
      </c>
      <c r="S24" s="11">
        <v>40906.25</v>
      </c>
      <c r="T24" s="11">
        <v>12753.909999999982</v>
      </c>
      <c r="U24" s="11">
        <v>62797.630000000005</v>
      </c>
      <c r="V24" s="11">
        <v>42510.30999999999</v>
      </c>
      <c r="W24" s="11">
        <v>0</v>
      </c>
      <c r="X24" s="11">
        <v>31318.83</v>
      </c>
      <c r="Y24" s="11">
        <v>0</v>
      </c>
      <c r="Z24" s="9">
        <f t="shared" si="0"/>
        <v>18052059.399999995</v>
      </c>
      <c r="AA24" s="11">
        <f t="shared" si="1"/>
        <v>2351521.9700000063</v>
      </c>
    </row>
    <row r="25" spans="1:27" x14ac:dyDescent="0.25">
      <c r="A25" t="s">
        <v>50</v>
      </c>
      <c r="B25" s="4">
        <v>0</v>
      </c>
      <c r="C25" s="8">
        <v>1425866.59</v>
      </c>
      <c r="D25" s="11">
        <v>0</v>
      </c>
      <c r="E25" s="11">
        <v>0</v>
      </c>
      <c r="F25" s="11">
        <v>12403.4</v>
      </c>
      <c r="G25" s="11">
        <v>6640.92</v>
      </c>
      <c r="H25" s="11">
        <v>6984.37</v>
      </c>
      <c r="I25" s="11">
        <v>9659.7099999999991</v>
      </c>
      <c r="J25" s="11">
        <v>26579.66</v>
      </c>
      <c r="K25" s="11">
        <v>14223.4</v>
      </c>
      <c r="L25" s="11">
        <v>14094.94</v>
      </c>
      <c r="M25" s="11">
        <v>24937.17</v>
      </c>
      <c r="N25" s="11">
        <v>21137.209999999995</v>
      </c>
      <c r="O25" s="11">
        <v>50124.23</v>
      </c>
      <c r="P25" s="11">
        <v>41388.289999999994</v>
      </c>
      <c r="Q25" s="11">
        <v>48554.16</v>
      </c>
      <c r="R25" s="11">
        <v>60520.500000000007</v>
      </c>
      <c r="S25" s="11">
        <v>23618.58</v>
      </c>
      <c r="T25" s="11">
        <v>82299.540000000008</v>
      </c>
      <c r="U25" s="11">
        <v>50091.66</v>
      </c>
      <c r="V25" s="11">
        <v>111965.12</v>
      </c>
      <c r="W25" s="11">
        <v>102820.88999999998</v>
      </c>
      <c r="X25" s="11">
        <v>96995.37000000001</v>
      </c>
      <c r="Y25" s="11">
        <v>75018.23</v>
      </c>
      <c r="Z25" s="9">
        <f t="shared" si="0"/>
        <v>880057.35</v>
      </c>
      <c r="AA25" s="11">
        <f t="shared" si="1"/>
        <v>545809.24000000011</v>
      </c>
    </row>
    <row r="26" spans="1:27" x14ac:dyDescent="0.25">
      <c r="A26" t="s">
        <v>51</v>
      </c>
      <c r="B26" s="5">
        <v>6359354.0999999996</v>
      </c>
      <c r="C26" s="8">
        <v>11868943.539999999</v>
      </c>
      <c r="D26" s="11">
        <v>0</v>
      </c>
      <c r="E26" s="11">
        <v>0</v>
      </c>
      <c r="F26" s="11">
        <v>435702.11</v>
      </c>
      <c r="G26" s="11">
        <v>1080100.4200000002</v>
      </c>
      <c r="H26" s="11">
        <v>1242934.69</v>
      </c>
      <c r="I26" s="11">
        <v>2308384.56</v>
      </c>
      <c r="J26" s="11">
        <v>1396868.85</v>
      </c>
      <c r="K26" s="11">
        <v>0</v>
      </c>
      <c r="L26" s="11">
        <v>0</v>
      </c>
      <c r="M26" s="11">
        <v>0</v>
      </c>
      <c r="N26" s="11">
        <v>823617.26</v>
      </c>
      <c r="O26" s="11">
        <v>539597.55000000005</v>
      </c>
      <c r="P26" s="11">
        <v>819848.63</v>
      </c>
      <c r="Q26" s="11">
        <v>0</v>
      </c>
      <c r="R26" s="11">
        <v>221889.47</v>
      </c>
      <c r="S26" s="11">
        <v>0</v>
      </c>
      <c r="T26" s="11">
        <v>0</v>
      </c>
      <c r="U26" s="11">
        <v>0</v>
      </c>
      <c r="V26" s="11">
        <v>0</v>
      </c>
      <c r="W26" s="11">
        <v>15603</v>
      </c>
      <c r="X26" s="11">
        <v>0</v>
      </c>
      <c r="Y26" s="11">
        <v>0</v>
      </c>
      <c r="Z26" s="9">
        <f t="shared" si="0"/>
        <v>8884546.540000001</v>
      </c>
      <c r="AA26" s="11">
        <f t="shared" si="1"/>
        <v>2984396.9999999981</v>
      </c>
    </row>
    <row r="27" spans="1:27" x14ac:dyDescent="0.25">
      <c r="A27" t="s">
        <v>52</v>
      </c>
      <c r="B27" s="4">
        <v>0</v>
      </c>
      <c r="C27" s="8">
        <v>7711894.0499999998</v>
      </c>
      <c r="D27" s="11">
        <v>0</v>
      </c>
      <c r="E27" s="11">
        <v>118.54</v>
      </c>
      <c r="F27" s="11">
        <v>4634.4399999999996</v>
      </c>
      <c r="G27" s="11">
        <v>6801.9</v>
      </c>
      <c r="H27" s="11">
        <v>32950.5</v>
      </c>
      <c r="I27" s="11">
        <v>30722.620000000003</v>
      </c>
      <c r="J27" s="11">
        <v>47355.719999999994</v>
      </c>
      <c r="K27" s="11">
        <v>106101.89</v>
      </c>
      <c r="L27" s="11">
        <v>235078.36</v>
      </c>
      <c r="M27" s="11">
        <v>297890.81999999995</v>
      </c>
      <c r="N27" s="11">
        <v>252586.37</v>
      </c>
      <c r="O27" s="11">
        <v>838320.41</v>
      </c>
      <c r="P27" s="11">
        <v>534753.27999999991</v>
      </c>
      <c r="Q27" s="11">
        <v>423669.44999999995</v>
      </c>
      <c r="R27" s="11">
        <v>504276.61000000004</v>
      </c>
      <c r="S27" s="11">
        <v>370438.66999999993</v>
      </c>
      <c r="T27" s="11">
        <v>549256.14</v>
      </c>
      <c r="U27" s="11">
        <v>219616.13</v>
      </c>
      <c r="V27" s="11">
        <v>133226.21</v>
      </c>
      <c r="W27" s="11">
        <v>236449.18</v>
      </c>
      <c r="X27" s="11">
        <v>346896.37</v>
      </c>
      <c r="Y27" s="11">
        <v>236382.02</v>
      </c>
      <c r="Z27" s="9">
        <f t="shared" si="0"/>
        <v>5407525.629999999</v>
      </c>
      <c r="AA27" s="11">
        <f t="shared" si="1"/>
        <v>2304368.4200000009</v>
      </c>
    </row>
    <row r="28" spans="1:27" x14ac:dyDescent="0.25">
      <c r="A28" t="s">
        <v>53</v>
      </c>
      <c r="B28" s="4">
        <v>0</v>
      </c>
      <c r="C28" s="8">
        <v>175991.34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5856.5599999999995</v>
      </c>
      <c r="K28" s="11">
        <v>1273.28</v>
      </c>
      <c r="L28" s="11">
        <v>3506.46</v>
      </c>
      <c r="M28" s="11">
        <v>6106.08</v>
      </c>
      <c r="N28" s="11">
        <v>5780.53</v>
      </c>
      <c r="O28" s="11">
        <v>301.18</v>
      </c>
      <c r="P28" s="11">
        <v>14404.649999999998</v>
      </c>
      <c r="Q28" s="11">
        <v>1063.42</v>
      </c>
      <c r="R28" s="11">
        <v>1932.4</v>
      </c>
      <c r="S28" s="11">
        <v>6434.76</v>
      </c>
      <c r="T28" s="11">
        <v>1444.27</v>
      </c>
      <c r="U28" s="11">
        <v>11765.71</v>
      </c>
      <c r="V28" s="11">
        <v>4209.8099999999995</v>
      </c>
      <c r="W28" s="11">
        <v>3637.67</v>
      </c>
      <c r="X28" s="11">
        <v>880.5</v>
      </c>
      <c r="Y28" s="11">
        <v>1110.1600000000001</v>
      </c>
      <c r="Z28" s="9">
        <f t="shared" si="0"/>
        <v>69707.439999999988</v>
      </c>
      <c r="AA28" s="11">
        <f t="shared" si="1"/>
        <v>106283.90000000001</v>
      </c>
    </row>
    <row r="29" spans="1:27" x14ac:dyDescent="0.25">
      <c r="A29" t="s">
        <v>54</v>
      </c>
      <c r="B29" s="4">
        <v>0</v>
      </c>
      <c r="C29" s="8">
        <v>9782457.4800000004</v>
      </c>
      <c r="D29" s="11">
        <v>0</v>
      </c>
      <c r="E29" s="11">
        <v>0</v>
      </c>
      <c r="F29" s="11">
        <v>0</v>
      </c>
      <c r="G29" s="11">
        <v>77547.59</v>
      </c>
      <c r="H29" s="11">
        <v>65523.590000000004</v>
      </c>
      <c r="I29" s="11">
        <v>81179.840000000011</v>
      </c>
      <c r="J29" s="11">
        <v>102909.87999999999</v>
      </c>
      <c r="K29" s="11">
        <v>176903.05999999997</v>
      </c>
      <c r="L29" s="11">
        <v>725397.76</v>
      </c>
      <c r="M29" s="11">
        <v>970958.27000000014</v>
      </c>
      <c r="N29" s="11">
        <v>933354.98</v>
      </c>
      <c r="O29" s="11">
        <v>1009309.8800000001</v>
      </c>
      <c r="P29" s="11">
        <v>1140124.6400000001</v>
      </c>
      <c r="Q29" s="11">
        <v>970355.69</v>
      </c>
      <c r="R29" s="11">
        <v>950591.34000000008</v>
      </c>
      <c r="S29" s="11">
        <v>236032.76</v>
      </c>
      <c r="T29" s="11">
        <v>220449.70999999996</v>
      </c>
      <c r="U29" s="11">
        <v>216331.63</v>
      </c>
      <c r="V29" s="11">
        <v>266159.48</v>
      </c>
      <c r="W29" s="11">
        <v>276484.96999999997</v>
      </c>
      <c r="X29" s="11">
        <v>15948.67</v>
      </c>
      <c r="Y29" s="11">
        <v>0</v>
      </c>
      <c r="Z29" s="9">
        <f t="shared" si="0"/>
        <v>8435563.7400000002</v>
      </c>
      <c r="AA29" s="11">
        <f t="shared" si="1"/>
        <v>1346893.7400000002</v>
      </c>
    </row>
    <row r="30" spans="1:27" x14ac:dyDescent="0.25">
      <c r="A30" t="s">
        <v>55</v>
      </c>
      <c r="B30" s="4">
        <v>0</v>
      </c>
      <c r="C30" s="8">
        <v>799399.31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2362.5</v>
      </c>
      <c r="K30" s="11">
        <v>0</v>
      </c>
      <c r="L30" s="11">
        <v>4960</v>
      </c>
      <c r="M30" s="11">
        <v>5260</v>
      </c>
      <c r="N30" s="11">
        <v>13663</v>
      </c>
      <c r="O30" s="11">
        <v>24195.960000000003</v>
      </c>
      <c r="P30" s="11">
        <v>46136.73</v>
      </c>
      <c r="Q30" s="11">
        <v>51879.41</v>
      </c>
      <c r="R30" s="11">
        <v>45538.990000000005</v>
      </c>
      <c r="S30" s="11">
        <v>52674.94</v>
      </c>
      <c r="T30" s="11">
        <v>60408.84</v>
      </c>
      <c r="U30" s="11">
        <v>72213.98000000001</v>
      </c>
      <c r="V30" s="11">
        <v>59808.740000000005</v>
      </c>
      <c r="W30" s="11">
        <v>50899.01</v>
      </c>
      <c r="X30" s="11">
        <v>65216.23000000001</v>
      </c>
      <c r="Y30" s="11">
        <v>88787.02</v>
      </c>
      <c r="Z30" s="9">
        <f t="shared" si="0"/>
        <v>644005.35</v>
      </c>
      <c r="AA30" s="11">
        <f t="shared" si="1"/>
        <v>155393.96000000008</v>
      </c>
    </row>
    <row r="31" spans="1:27" x14ac:dyDescent="0.25">
      <c r="A31" t="s">
        <v>56</v>
      </c>
      <c r="B31" s="4">
        <v>0</v>
      </c>
      <c r="C31" s="8">
        <v>1972060.29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37722.370000000003</v>
      </c>
      <c r="L31" s="11">
        <v>85178.21</v>
      </c>
      <c r="M31" s="11">
        <v>55728.93</v>
      </c>
      <c r="N31" s="11">
        <v>42808.47</v>
      </c>
      <c r="O31" s="11">
        <v>51843.350000000006</v>
      </c>
      <c r="P31" s="11">
        <v>41951.1</v>
      </c>
      <c r="Q31" s="11">
        <v>21835.350000000002</v>
      </c>
      <c r="R31" s="11">
        <v>11040.800000000001</v>
      </c>
      <c r="S31" s="11">
        <v>19405.009999999998</v>
      </c>
      <c r="T31" s="11">
        <v>31153.659999999996</v>
      </c>
      <c r="U31" s="11">
        <v>28090.85</v>
      </c>
      <c r="V31" s="11">
        <v>18386.25</v>
      </c>
      <c r="W31" s="11">
        <v>3118.3</v>
      </c>
      <c r="X31" s="11">
        <v>5646.71</v>
      </c>
      <c r="Y31" s="11">
        <v>3246.72</v>
      </c>
      <c r="Z31" s="9">
        <f t="shared" si="0"/>
        <v>457156.0799999999</v>
      </c>
      <c r="AA31" s="11">
        <f t="shared" si="1"/>
        <v>1514904.2100000002</v>
      </c>
    </row>
    <row r="32" spans="1:27" x14ac:dyDescent="0.25">
      <c r="A32" t="s">
        <v>57</v>
      </c>
      <c r="B32" s="4">
        <v>0</v>
      </c>
      <c r="C32" s="8">
        <v>1799375.26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2969</v>
      </c>
      <c r="L32" s="11">
        <v>4617</v>
      </c>
      <c r="M32" s="11">
        <v>12155</v>
      </c>
      <c r="N32" s="11">
        <v>29273.78</v>
      </c>
      <c r="O32" s="11">
        <v>54673.38</v>
      </c>
      <c r="P32" s="11">
        <v>68596.73</v>
      </c>
      <c r="Q32" s="11">
        <v>104161.46000000002</v>
      </c>
      <c r="R32" s="11">
        <v>63401.91</v>
      </c>
      <c r="S32" s="11">
        <v>109738.34</v>
      </c>
      <c r="T32" s="11">
        <v>128272.04000000001</v>
      </c>
      <c r="U32" s="11">
        <v>87805.07</v>
      </c>
      <c r="V32" s="11">
        <v>105602.24000000001</v>
      </c>
      <c r="W32" s="11">
        <v>137864.88</v>
      </c>
      <c r="X32" s="11">
        <v>154002.85000000003</v>
      </c>
      <c r="Y32" s="11">
        <v>182976.66999999998</v>
      </c>
      <c r="Z32" s="9">
        <f t="shared" si="0"/>
        <v>1246110.3499999999</v>
      </c>
      <c r="AA32" s="11">
        <f t="shared" si="1"/>
        <v>553264.91000000015</v>
      </c>
    </row>
    <row r="33" spans="1:27" x14ac:dyDescent="0.25">
      <c r="A33" t="s">
        <v>58</v>
      </c>
      <c r="B33" s="4">
        <v>0</v>
      </c>
      <c r="C33" s="8">
        <v>4721039</v>
      </c>
      <c r="D33" s="11">
        <v>0</v>
      </c>
      <c r="E33" s="11">
        <v>0</v>
      </c>
      <c r="F33" s="11">
        <v>0</v>
      </c>
      <c r="G33" s="11">
        <v>4537.2</v>
      </c>
      <c r="H33" s="11">
        <v>4164.78</v>
      </c>
      <c r="I33" s="11">
        <v>15003.17</v>
      </c>
      <c r="J33" s="11">
        <v>22939.749999999996</v>
      </c>
      <c r="K33" s="11">
        <v>53472.119999999995</v>
      </c>
      <c r="L33" s="11">
        <v>107163.34</v>
      </c>
      <c r="M33" s="11">
        <v>150017.86000000002</v>
      </c>
      <c r="N33" s="11">
        <v>133523.74</v>
      </c>
      <c r="O33" s="11">
        <v>209838.99</v>
      </c>
      <c r="P33" s="11">
        <v>203922.99999999997</v>
      </c>
      <c r="Q33" s="11">
        <v>237816.64</v>
      </c>
      <c r="R33" s="11">
        <v>211195.28</v>
      </c>
      <c r="S33" s="11">
        <v>164532.34</v>
      </c>
      <c r="T33" s="11">
        <v>417808.03</v>
      </c>
      <c r="U33" s="11">
        <v>322656.92</v>
      </c>
      <c r="V33" s="11">
        <v>275815.60000000003</v>
      </c>
      <c r="W33" s="11">
        <v>240475.36000000004</v>
      </c>
      <c r="X33" s="11">
        <v>337319.70999999996</v>
      </c>
      <c r="Y33" s="11">
        <v>250780.56000000003</v>
      </c>
      <c r="Z33" s="9">
        <f t="shared" si="0"/>
        <v>3362984.39</v>
      </c>
      <c r="AA33" s="11">
        <f t="shared" si="1"/>
        <v>1358054.6099999999</v>
      </c>
    </row>
    <row r="34" spans="1:27" x14ac:dyDescent="0.25">
      <c r="A34" t="s">
        <v>59</v>
      </c>
      <c r="B34" s="4">
        <v>0</v>
      </c>
      <c r="C34" s="8">
        <v>2416871.79</v>
      </c>
      <c r="D34" s="11">
        <v>0</v>
      </c>
      <c r="E34" s="11">
        <v>0</v>
      </c>
      <c r="F34" s="11">
        <v>0</v>
      </c>
      <c r="G34" s="11">
        <v>4112.68</v>
      </c>
      <c r="H34" s="11">
        <v>22909.18</v>
      </c>
      <c r="I34" s="11">
        <v>32336.47</v>
      </c>
      <c r="J34" s="11">
        <v>40895.490000000005</v>
      </c>
      <c r="K34" s="11">
        <v>38361.489999999991</v>
      </c>
      <c r="L34" s="11">
        <v>45679.92</v>
      </c>
      <c r="M34" s="11">
        <v>49767.74</v>
      </c>
      <c r="N34" s="11">
        <v>91868.49</v>
      </c>
      <c r="O34" s="11">
        <v>55851.58</v>
      </c>
      <c r="P34" s="11">
        <v>76755.26999999999</v>
      </c>
      <c r="Q34" s="11">
        <v>217643.31999999998</v>
      </c>
      <c r="R34" s="11">
        <v>105444.88</v>
      </c>
      <c r="S34" s="11">
        <v>149258.91</v>
      </c>
      <c r="T34" s="11">
        <v>82575.06</v>
      </c>
      <c r="U34" s="11">
        <v>92154.930000000008</v>
      </c>
      <c r="V34" s="11">
        <v>152389.37000000002</v>
      </c>
      <c r="W34" s="11">
        <v>84499.98</v>
      </c>
      <c r="X34" s="11">
        <v>153728.34999999998</v>
      </c>
      <c r="Y34" s="11">
        <v>99525.710000000021</v>
      </c>
      <c r="Z34" s="9">
        <f t="shared" si="0"/>
        <v>1595758.8199999998</v>
      </c>
      <c r="AA34" s="11">
        <f t="shared" ref="AA34:AA65" si="2">SUM(C34-Z34)</f>
        <v>821112.9700000002</v>
      </c>
    </row>
    <row r="35" spans="1:27" x14ac:dyDescent="0.25">
      <c r="A35" t="s">
        <v>60</v>
      </c>
      <c r="B35" s="4">
        <v>0</v>
      </c>
      <c r="C35" s="8">
        <v>886678.26</v>
      </c>
      <c r="D35" s="11">
        <v>0</v>
      </c>
      <c r="E35" s="11">
        <v>11613</v>
      </c>
      <c r="F35" s="11">
        <v>0</v>
      </c>
      <c r="G35" s="11">
        <v>1042</v>
      </c>
      <c r="H35" s="11">
        <v>1042</v>
      </c>
      <c r="I35" s="11">
        <v>644.63</v>
      </c>
      <c r="J35" s="11">
        <v>20007.010000000002</v>
      </c>
      <c r="K35" s="11">
        <v>56549.18</v>
      </c>
      <c r="L35" s="11">
        <v>54061.560000000005</v>
      </c>
      <c r="M35" s="11">
        <v>12189.57</v>
      </c>
      <c r="N35" s="11">
        <v>42921.06</v>
      </c>
      <c r="O35" s="11">
        <v>61200.67</v>
      </c>
      <c r="P35" s="11">
        <v>38155.490000000005</v>
      </c>
      <c r="Q35" s="11">
        <v>22551.949999999997</v>
      </c>
      <c r="R35" s="11">
        <v>40702.670000000013</v>
      </c>
      <c r="S35" s="11">
        <v>29928.42</v>
      </c>
      <c r="T35" s="11">
        <v>27396.15</v>
      </c>
      <c r="U35" s="11">
        <v>65065.659999999996</v>
      </c>
      <c r="V35" s="11">
        <v>51136.35</v>
      </c>
      <c r="W35" s="11">
        <v>16960.61</v>
      </c>
      <c r="X35" s="11">
        <v>24988.63</v>
      </c>
      <c r="Y35" s="11">
        <v>31297.760000000002</v>
      </c>
      <c r="Z35" s="9">
        <f t="shared" si="0"/>
        <v>609454.37</v>
      </c>
      <c r="AA35" s="11">
        <f t="shared" si="2"/>
        <v>277223.89</v>
      </c>
    </row>
    <row r="36" spans="1:27" x14ac:dyDescent="0.25">
      <c r="A36" t="s">
        <v>61</v>
      </c>
      <c r="B36" s="5">
        <v>4943466.0999999996</v>
      </c>
      <c r="C36" s="8">
        <v>6911285.4900000002</v>
      </c>
      <c r="D36" s="11">
        <v>0</v>
      </c>
      <c r="E36" s="11">
        <v>2400</v>
      </c>
      <c r="F36" s="11">
        <v>10985</v>
      </c>
      <c r="G36" s="11">
        <v>35809.94</v>
      </c>
      <c r="H36" s="11">
        <v>23825.35</v>
      </c>
      <c r="I36" s="11">
        <v>19969.5</v>
      </c>
      <c r="J36" s="11">
        <v>26695</v>
      </c>
      <c r="K36" s="11">
        <v>318851.20000000001</v>
      </c>
      <c r="L36" s="11">
        <v>108578.37</v>
      </c>
      <c r="M36" s="11">
        <v>914824.2</v>
      </c>
      <c r="N36" s="11">
        <v>592079.28</v>
      </c>
      <c r="O36" s="11">
        <v>0</v>
      </c>
      <c r="P36" s="11">
        <v>791591.8</v>
      </c>
      <c r="Q36" s="11">
        <v>439183.14</v>
      </c>
      <c r="R36" s="11">
        <v>164762</v>
      </c>
      <c r="S36" s="11">
        <v>27664</v>
      </c>
      <c r="T36" s="11">
        <v>0</v>
      </c>
      <c r="U36" s="11">
        <v>112883.77</v>
      </c>
      <c r="V36" s="11">
        <v>0</v>
      </c>
      <c r="W36" s="11">
        <v>0</v>
      </c>
      <c r="X36" s="11">
        <v>0</v>
      </c>
      <c r="Y36" s="11">
        <v>0</v>
      </c>
      <c r="Z36" s="9">
        <f t="shared" si="0"/>
        <v>3590102.5500000003</v>
      </c>
      <c r="AA36" s="11">
        <f t="shared" si="2"/>
        <v>3321182.94</v>
      </c>
    </row>
    <row r="37" spans="1:27" x14ac:dyDescent="0.25">
      <c r="A37" t="s">
        <v>62</v>
      </c>
      <c r="B37" s="5">
        <v>12866488.300000001</v>
      </c>
      <c r="C37" s="8">
        <v>17776247.489999998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6594634.0699999901</v>
      </c>
      <c r="Q37" s="11">
        <v>2281452.84</v>
      </c>
      <c r="R37" s="11">
        <v>0</v>
      </c>
      <c r="S37" s="11">
        <v>1537567.0599999998</v>
      </c>
      <c r="T37" s="11">
        <v>546539.24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9">
        <f t="shared" si="0"/>
        <v>10960193.20999999</v>
      </c>
      <c r="AA37" s="11">
        <f t="shared" si="2"/>
        <v>6816054.2800000086</v>
      </c>
    </row>
    <row r="38" spans="1:27" x14ac:dyDescent="0.25">
      <c r="A38" t="s">
        <v>63</v>
      </c>
      <c r="B38" s="4">
        <v>0</v>
      </c>
      <c r="C38" s="8">
        <v>5262648.18</v>
      </c>
      <c r="D38" s="11">
        <v>0</v>
      </c>
      <c r="E38" s="11">
        <v>73732.109999999986</v>
      </c>
      <c r="F38" s="11">
        <v>89943.47</v>
      </c>
      <c r="G38" s="11">
        <v>141323.01999999999</v>
      </c>
      <c r="H38" s="11">
        <v>179221.30000000002</v>
      </c>
      <c r="I38" s="11">
        <v>103787.26999999999</v>
      </c>
      <c r="J38" s="11">
        <v>182968.83000000005</v>
      </c>
      <c r="K38" s="11">
        <v>145301.48000000001</v>
      </c>
      <c r="L38" s="11">
        <v>151664.99000000002</v>
      </c>
      <c r="M38" s="11">
        <v>237427.02999999997</v>
      </c>
      <c r="N38" s="11">
        <v>198159.63</v>
      </c>
      <c r="O38" s="11">
        <v>336878.11</v>
      </c>
      <c r="P38" s="11">
        <v>324767.31</v>
      </c>
      <c r="Q38" s="11">
        <v>443771.87000000005</v>
      </c>
      <c r="R38" s="11">
        <v>349556.43</v>
      </c>
      <c r="S38" s="11">
        <v>507892.45</v>
      </c>
      <c r="T38" s="11">
        <v>342561.41000000003</v>
      </c>
      <c r="U38" s="11">
        <v>388153.89999999991</v>
      </c>
      <c r="V38" s="11">
        <v>312679.37</v>
      </c>
      <c r="W38" s="11">
        <v>167841.41</v>
      </c>
      <c r="X38" s="11">
        <v>46466.239999999998</v>
      </c>
      <c r="Y38" s="11">
        <v>33039.5</v>
      </c>
      <c r="Z38" s="9">
        <f t="shared" si="0"/>
        <v>4757137.1300000018</v>
      </c>
      <c r="AA38" s="11">
        <f t="shared" si="2"/>
        <v>505511.04999999795</v>
      </c>
    </row>
    <row r="39" spans="1:27" x14ac:dyDescent="0.25">
      <c r="A39" t="s">
        <v>64</v>
      </c>
      <c r="B39" s="6">
        <v>0</v>
      </c>
      <c r="C39" s="8">
        <v>7887987.6100000003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3995.35</v>
      </c>
      <c r="J39" s="11">
        <v>3128.43</v>
      </c>
      <c r="K39" s="11">
        <v>15426.39</v>
      </c>
      <c r="L39" s="11">
        <v>43955</v>
      </c>
      <c r="M39" s="11">
        <v>94337.88</v>
      </c>
      <c r="N39" s="11">
        <v>142223.44</v>
      </c>
      <c r="O39" s="11">
        <v>689374.44000000006</v>
      </c>
      <c r="P39" s="11">
        <v>428902.05</v>
      </c>
      <c r="Q39" s="11">
        <v>655775.61999999988</v>
      </c>
      <c r="R39" s="11">
        <v>341964.95</v>
      </c>
      <c r="S39" s="11">
        <v>663631.47</v>
      </c>
      <c r="T39" s="11">
        <v>597786.49</v>
      </c>
      <c r="U39" s="11">
        <v>579624.02999999991</v>
      </c>
      <c r="V39" s="11">
        <v>993852.10999999987</v>
      </c>
      <c r="W39" s="11">
        <v>258265.41</v>
      </c>
      <c r="X39" s="11">
        <v>198003.80000000002</v>
      </c>
      <c r="Y39" s="11">
        <v>298321.78000000003</v>
      </c>
      <c r="Z39" s="9">
        <f t="shared" si="0"/>
        <v>6008568.6400000006</v>
      </c>
      <c r="AA39" s="11">
        <f t="shared" si="2"/>
        <v>1879418.9699999997</v>
      </c>
    </row>
    <row r="40" spans="1:27" x14ac:dyDescent="0.25">
      <c r="A40" t="s">
        <v>65</v>
      </c>
      <c r="B40" s="7">
        <v>11788108.6</v>
      </c>
      <c r="C40" s="8">
        <v>11473982.92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1845502.22</v>
      </c>
      <c r="K40" s="11">
        <v>1641819.64</v>
      </c>
      <c r="L40" s="11">
        <v>1589648.91</v>
      </c>
      <c r="M40" s="11">
        <v>1300611.0900000001</v>
      </c>
      <c r="N40" s="11">
        <v>985336.62</v>
      </c>
      <c r="O40" s="11">
        <v>1628110.45</v>
      </c>
      <c r="P40" s="11">
        <v>332658.95</v>
      </c>
      <c r="Q40" s="11">
        <v>9347.18</v>
      </c>
      <c r="R40" s="11">
        <v>0</v>
      </c>
      <c r="S40" s="11">
        <v>1129.1300000000001</v>
      </c>
      <c r="T40" s="11">
        <v>0</v>
      </c>
      <c r="U40" s="11">
        <v>0</v>
      </c>
      <c r="V40" s="11">
        <v>27671.62</v>
      </c>
      <c r="W40" s="11">
        <v>359256.81000000006</v>
      </c>
      <c r="X40" s="11">
        <v>205837.22</v>
      </c>
      <c r="Y40" s="11">
        <v>258542.12</v>
      </c>
      <c r="Z40" s="9">
        <f t="shared" si="0"/>
        <v>10185471.959999999</v>
      </c>
      <c r="AA40" s="11">
        <f t="shared" si="2"/>
        <v>1288510.9600000009</v>
      </c>
    </row>
    <row r="41" spans="1:27" x14ac:dyDescent="0.25">
      <c r="A41" t="s">
        <v>66</v>
      </c>
      <c r="B41" s="7">
        <v>7483713.5999999996</v>
      </c>
      <c r="C41" s="8">
        <v>12273964.83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1724190.3399999999</v>
      </c>
      <c r="Q41" s="11">
        <v>1694587.06</v>
      </c>
      <c r="R41" s="11">
        <v>1835199.74</v>
      </c>
      <c r="S41" s="11">
        <v>1620895.92</v>
      </c>
      <c r="T41" s="11">
        <v>1892882.66</v>
      </c>
      <c r="U41" s="11">
        <v>1050959.74</v>
      </c>
      <c r="V41" s="11">
        <v>0</v>
      </c>
      <c r="W41" s="11">
        <v>0</v>
      </c>
      <c r="X41" s="11">
        <v>0</v>
      </c>
      <c r="Y41" s="11">
        <v>455249.37</v>
      </c>
      <c r="Z41" s="9">
        <f t="shared" si="0"/>
        <v>10273964.829999998</v>
      </c>
      <c r="AA41" s="11">
        <f t="shared" si="2"/>
        <v>2000000.0000000019</v>
      </c>
    </row>
    <row r="42" spans="1:27" x14ac:dyDescent="0.25">
      <c r="A42" t="s">
        <v>67</v>
      </c>
      <c r="B42" s="6">
        <v>0</v>
      </c>
      <c r="C42" s="8">
        <v>6868012.3899999997</v>
      </c>
      <c r="D42" s="11">
        <v>0</v>
      </c>
      <c r="E42" s="11">
        <v>1700</v>
      </c>
      <c r="F42" s="11">
        <v>0</v>
      </c>
      <c r="G42" s="11">
        <v>0</v>
      </c>
      <c r="H42" s="11">
        <v>18330.32</v>
      </c>
      <c r="I42" s="11">
        <v>221513.69999999998</v>
      </c>
      <c r="J42" s="11">
        <v>832213.84</v>
      </c>
      <c r="K42" s="11">
        <v>415519.74</v>
      </c>
      <c r="L42" s="11">
        <v>369970.23</v>
      </c>
      <c r="M42" s="11">
        <v>153841.54999999993</v>
      </c>
      <c r="N42" s="11">
        <v>167840.16</v>
      </c>
      <c r="O42" s="11">
        <v>320510.28000000003</v>
      </c>
      <c r="P42" s="11">
        <v>361935.47</v>
      </c>
      <c r="Q42" s="11">
        <v>419343.25999999995</v>
      </c>
      <c r="R42" s="11">
        <v>407178.22000000003</v>
      </c>
      <c r="S42" s="11">
        <v>384505.77999999991</v>
      </c>
      <c r="T42" s="11">
        <v>481200.37999999995</v>
      </c>
      <c r="U42" s="11">
        <v>345743.18</v>
      </c>
      <c r="V42" s="11">
        <v>494917.27</v>
      </c>
      <c r="W42" s="11">
        <v>464555.79999999993</v>
      </c>
      <c r="X42" s="11">
        <v>449388.78</v>
      </c>
      <c r="Y42" s="11">
        <v>95107.99</v>
      </c>
      <c r="Z42" s="9">
        <f t="shared" si="0"/>
        <v>6405315.9499999993</v>
      </c>
      <c r="AA42" s="11">
        <f t="shared" si="2"/>
        <v>462696.44000000041</v>
      </c>
    </row>
    <row r="43" spans="1:27" x14ac:dyDescent="0.25">
      <c r="A43" t="s">
        <v>68</v>
      </c>
      <c r="B43" s="6">
        <v>0</v>
      </c>
      <c r="C43" s="8">
        <v>1806805.44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79238.510000000009</v>
      </c>
      <c r="T43" s="11">
        <v>93770.02</v>
      </c>
      <c r="U43" s="11">
        <v>84109.749999999985</v>
      </c>
      <c r="V43" s="11">
        <v>93905.880000000019</v>
      </c>
      <c r="W43" s="11">
        <v>52680.41</v>
      </c>
      <c r="X43" s="11">
        <v>80883.47</v>
      </c>
      <c r="Y43" s="11">
        <v>98255.42</v>
      </c>
      <c r="Z43" s="9">
        <f t="shared" si="0"/>
        <v>582843.46000000008</v>
      </c>
      <c r="AA43" s="11">
        <f t="shared" si="2"/>
        <v>1223961.98</v>
      </c>
    </row>
    <row r="44" spans="1:27" x14ac:dyDescent="0.25">
      <c r="A44" t="s">
        <v>69</v>
      </c>
      <c r="B44" s="6">
        <v>0</v>
      </c>
      <c r="C44" s="8">
        <v>6052463.04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4500</v>
      </c>
      <c r="N44" s="11">
        <v>4908.3999999999996</v>
      </c>
      <c r="O44" s="11">
        <v>181827.74</v>
      </c>
      <c r="P44" s="11">
        <v>353713.64999999997</v>
      </c>
      <c r="Q44" s="11">
        <v>710117.59</v>
      </c>
      <c r="R44" s="11">
        <v>707742.46</v>
      </c>
      <c r="S44" s="11">
        <v>350196.55</v>
      </c>
      <c r="T44" s="11">
        <v>760476.36</v>
      </c>
      <c r="U44" s="11">
        <v>749363.84</v>
      </c>
      <c r="V44" s="11">
        <v>1030180.07</v>
      </c>
      <c r="W44" s="11">
        <v>486670.27</v>
      </c>
      <c r="X44" s="11">
        <v>315539.24000000005</v>
      </c>
      <c r="Y44" s="11">
        <v>72123.070000000007</v>
      </c>
      <c r="Z44" s="9">
        <f t="shared" si="0"/>
        <v>5727359.2400000002</v>
      </c>
      <c r="AA44" s="11">
        <f t="shared" si="2"/>
        <v>325103.79999999981</v>
      </c>
    </row>
    <row r="45" spans="1:27" x14ac:dyDescent="0.25">
      <c r="A45" t="s">
        <v>70</v>
      </c>
      <c r="B45" s="6">
        <v>0</v>
      </c>
      <c r="C45" s="8">
        <v>2115125.61</v>
      </c>
      <c r="D45" s="11">
        <v>0</v>
      </c>
      <c r="E45" s="11">
        <v>21638</v>
      </c>
      <c r="F45" s="11">
        <v>0</v>
      </c>
      <c r="G45" s="11">
        <v>0</v>
      </c>
      <c r="H45" s="11">
        <v>10345.56</v>
      </c>
      <c r="I45" s="11">
        <v>8965.0899999999983</v>
      </c>
      <c r="J45" s="11">
        <v>23688.89</v>
      </c>
      <c r="K45" s="11">
        <v>29063.07</v>
      </c>
      <c r="L45" s="11">
        <v>34845.9</v>
      </c>
      <c r="M45" s="11">
        <v>39671.120000000003</v>
      </c>
      <c r="N45" s="11">
        <v>40223.65</v>
      </c>
      <c r="O45" s="11">
        <v>67015.75</v>
      </c>
      <c r="P45" s="11">
        <v>69872.62999999999</v>
      </c>
      <c r="Q45" s="11">
        <v>171378.52000000002</v>
      </c>
      <c r="R45" s="11">
        <v>97127.549999999988</v>
      </c>
      <c r="S45" s="11">
        <v>99330.68</v>
      </c>
      <c r="T45" s="11">
        <v>156089.96000000002</v>
      </c>
      <c r="U45" s="11">
        <v>180141.27</v>
      </c>
      <c r="V45" s="11">
        <v>174697.96</v>
      </c>
      <c r="W45" s="11">
        <v>128154.36</v>
      </c>
      <c r="X45" s="11">
        <v>178618.66</v>
      </c>
      <c r="Y45" s="11">
        <v>50622.890000000007</v>
      </c>
      <c r="Z45" s="9">
        <f t="shared" si="0"/>
        <v>1581491.5099999998</v>
      </c>
      <c r="AA45" s="11">
        <f t="shared" si="2"/>
        <v>533634.10000000009</v>
      </c>
    </row>
    <row r="46" spans="1:27" x14ac:dyDescent="0.25">
      <c r="A46" t="s">
        <v>71</v>
      </c>
      <c r="B46" s="6">
        <v>0</v>
      </c>
      <c r="C46" s="8">
        <v>11865060.890000001</v>
      </c>
      <c r="D46" s="11">
        <v>0</v>
      </c>
      <c r="E46" s="11">
        <v>0</v>
      </c>
      <c r="F46" s="11">
        <v>0</v>
      </c>
      <c r="G46" s="11">
        <v>0</v>
      </c>
      <c r="H46" s="11">
        <v>225913.56</v>
      </c>
      <c r="I46" s="11">
        <v>518175.43</v>
      </c>
      <c r="J46" s="11">
        <v>444295.67</v>
      </c>
      <c r="K46" s="11">
        <v>577260.98</v>
      </c>
      <c r="L46" s="11">
        <v>446337.75</v>
      </c>
      <c r="M46" s="11">
        <v>385043.02999999997</v>
      </c>
      <c r="N46" s="11">
        <v>457948.07</v>
      </c>
      <c r="O46" s="11">
        <v>714442.90999999992</v>
      </c>
      <c r="P46" s="11">
        <v>426784.98000000004</v>
      </c>
      <c r="Q46" s="11">
        <v>558761.14</v>
      </c>
      <c r="R46" s="11">
        <v>508183.92000000004</v>
      </c>
      <c r="S46" s="11">
        <v>592496.21999999986</v>
      </c>
      <c r="T46" s="11">
        <v>361950.57</v>
      </c>
      <c r="U46" s="11">
        <v>585684.16999999993</v>
      </c>
      <c r="V46" s="11">
        <v>381652.39</v>
      </c>
      <c r="W46" s="11">
        <v>192568.02000000002</v>
      </c>
      <c r="X46" s="11">
        <v>234775.43000000002</v>
      </c>
      <c r="Y46" s="11">
        <v>287114.01999999996</v>
      </c>
      <c r="Z46" s="9">
        <f t="shared" si="0"/>
        <v>7899388.2599999979</v>
      </c>
      <c r="AA46" s="11">
        <f t="shared" si="2"/>
        <v>3965672.6300000027</v>
      </c>
    </row>
    <row r="47" spans="1:27" x14ac:dyDescent="0.25">
      <c r="A47" t="s">
        <v>72</v>
      </c>
      <c r="B47" s="7">
        <v>24379049.699999999</v>
      </c>
      <c r="C47" s="8">
        <v>29180994.059999999</v>
      </c>
      <c r="D47" s="11">
        <v>3026</v>
      </c>
      <c r="E47" s="11">
        <v>0</v>
      </c>
      <c r="F47" s="11">
        <v>1630</v>
      </c>
      <c r="G47" s="11">
        <v>0</v>
      </c>
      <c r="H47" s="11">
        <v>0</v>
      </c>
      <c r="I47" s="11">
        <v>0</v>
      </c>
      <c r="J47" s="11">
        <v>94357.640000000014</v>
      </c>
      <c r="K47" s="11">
        <v>541827.37000000011</v>
      </c>
      <c r="L47" s="11">
        <v>930929.32000000007</v>
      </c>
      <c r="M47" s="11">
        <v>473102.52999999997</v>
      </c>
      <c r="N47" s="11">
        <v>265663.10000000003</v>
      </c>
      <c r="O47" s="11">
        <v>291954.51</v>
      </c>
      <c r="P47" s="11">
        <v>616604.82999999996</v>
      </c>
      <c r="Q47" s="11">
        <v>1346586.7199999997</v>
      </c>
      <c r="R47" s="11">
        <v>2033540.52</v>
      </c>
      <c r="S47" s="11">
        <v>2850449.7699999996</v>
      </c>
      <c r="T47" s="11">
        <v>1590153.7400000002</v>
      </c>
      <c r="U47" s="11">
        <v>1802047.4800000002</v>
      </c>
      <c r="V47" s="11">
        <v>2241593.6699999995</v>
      </c>
      <c r="W47" s="11">
        <v>1541045.7400000002</v>
      </c>
      <c r="X47" s="11">
        <v>1106955.3700000001</v>
      </c>
      <c r="Y47" s="11">
        <v>1001276.1399999999</v>
      </c>
      <c r="Z47" s="9">
        <f t="shared" si="0"/>
        <v>18732744.449999999</v>
      </c>
      <c r="AA47" s="11">
        <f t="shared" si="2"/>
        <v>10448249.609999999</v>
      </c>
    </row>
    <row r="48" spans="1:27" x14ac:dyDescent="0.25">
      <c r="A48" t="s">
        <v>73</v>
      </c>
      <c r="B48" s="6">
        <v>0</v>
      </c>
      <c r="C48" s="8">
        <v>1009520.13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28313.46</v>
      </c>
      <c r="Q48" s="11">
        <v>19967.89</v>
      </c>
      <c r="R48" s="11">
        <v>85971.420000000013</v>
      </c>
      <c r="S48" s="11">
        <v>94100.229999999981</v>
      </c>
      <c r="T48" s="11">
        <v>63664.69000000001</v>
      </c>
      <c r="U48" s="11">
        <v>59476.719999999994</v>
      </c>
      <c r="V48" s="11">
        <v>49962.03</v>
      </c>
      <c r="W48" s="11">
        <v>63793.04</v>
      </c>
      <c r="X48" s="11">
        <v>78696.83</v>
      </c>
      <c r="Y48" s="11">
        <v>43956.85</v>
      </c>
      <c r="Z48" s="9">
        <f t="shared" si="0"/>
        <v>587903.15999999992</v>
      </c>
      <c r="AA48" s="11">
        <f t="shared" si="2"/>
        <v>421616.97000000009</v>
      </c>
    </row>
    <row r="49" spans="1:27" x14ac:dyDescent="0.25">
      <c r="A49" t="s">
        <v>74</v>
      </c>
      <c r="B49" s="7">
        <v>7197678.5</v>
      </c>
      <c r="C49" s="8">
        <v>9819543.0500000007</v>
      </c>
      <c r="D49" s="11">
        <v>0</v>
      </c>
      <c r="E49" s="11">
        <v>0</v>
      </c>
      <c r="F49" s="11">
        <v>814993.47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3975</v>
      </c>
      <c r="O49" s="11">
        <v>0</v>
      </c>
      <c r="P49" s="11">
        <v>659739.94000000006</v>
      </c>
      <c r="Q49" s="11">
        <v>522264.25</v>
      </c>
      <c r="R49" s="11">
        <v>521165.41000000003</v>
      </c>
      <c r="S49" s="11">
        <v>521313.02</v>
      </c>
      <c r="T49" s="11">
        <v>526557.55999999994</v>
      </c>
      <c r="U49" s="11">
        <v>558576.19999999995</v>
      </c>
      <c r="V49" s="11">
        <v>700354.97999999986</v>
      </c>
      <c r="W49" s="11">
        <v>716230.03</v>
      </c>
      <c r="X49" s="11">
        <v>516899.73999999993</v>
      </c>
      <c r="Y49" s="11">
        <v>528331.65</v>
      </c>
      <c r="Z49" s="9">
        <f t="shared" si="0"/>
        <v>6590401.2500000009</v>
      </c>
      <c r="AA49" s="11">
        <f t="shared" si="2"/>
        <v>3229141.8</v>
      </c>
    </row>
    <row r="50" spans="1:27" x14ac:dyDescent="0.25">
      <c r="A50" t="s">
        <v>75</v>
      </c>
      <c r="B50" s="6">
        <v>0</v>
      </c>
      <c r="C50" s="8">
        <v>5053740.8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65766.95</v>
      </c>
      <c r="M50" s="11">
        <v>382211.37</v>
      </c>
      <c r="N50" s="11">
        <v>1949</v>
      </c>
      <c r="O50" s="11">
        <v>252667.53999999995</v>
      </c>
      <c r="P50" s="11">
        <v>382468.34</v>
      </c>
      <c r="Q50" s="11">
        <v>190799.1</v>
      </c>
      <c r="R50" s="11">
        <v>304490.41000000003</v>
      </c>
      <c r="S50" s="11">
        <v>278622.28999999998</v>
      </c>
      <c r="T50" s="11">
        <v>154911.25999999998</v>
      </c>
      <c r="U50" s="11">
        <v>287657.7</v>
      </c>
      <c r="V50" s="11">
        <v>250429.15000000002</v>
      </c>
      <c r="W50" s="11">
        <v>185739.75000000003</v>
      </c>
      <c r="X50" s="11">
        <v>218056.26</v>
      </c>
      <c r="Y50" s="11">
        <v>297725.71999999997</v>
      </c>
      <c r="Z50" s="9">
        <f t="shared" si="0"/>
        <v>3253494.84</v>
      </c>
      <c r="AA50" s="11">
        <f t="shared" si="2"/>
        <v>1800245.96</v>
      </c>
    </row>
    <row r="51" spans="1:27" x14ac:dyDescent="0.25">
      <c r="A51" t="s">
        <v>76</v>
      </c>
      <c r="B51" s="6">
        <v>0</v>
      </c>
      <c r="C51" s="8">
        <v>1887085.71</v>
      </c>
      <c r="D51" s="11">
        <v>0</v>
      </c>
      <c r="E51" s="11">
        <v>0</v>
      </c>
      <c r="F51" s="11">
        <v>74343.03</v>
      </c>
      <c r="G51" s="11">
        <v>37003.67</v>
      </c>
      <c r="H51" s="11">
        <v>51713.279999999999</v>
      </c>
      <c r="I51" s="11">
        <v>0</v>
      </c>
      <c r="J51" s="11">
        <v>94032.28</v>
      </c>
      <c r="K51" s="11">
        <v>91631.930000000008</v>
      </c>
      <c r="L51" s="11">
        <v>156460.42000000001</v>
      </c>
      <c r="M51" s="11">
        <v>59950.5</v>
      </c>
      <c r="N51" s="11">
        <v>67521.69</v>
      </c>
      <c r="O51" s="11">
        <v>81281.53</v>
      </c>
      <c r="P51" s="11">
        <v>106578.1</v>
      </c>
      <c r="Q51" s="11">
        <v>105799.5</v>
      </c>
      <c r="R51" s="11">
        <v>65735.13</v>
      </c>
      <c r="S51" s="11">
        <v>31660.399999999998</v>
      </c>
      <c r="T51" s="11">
        <v>35038.480000000003</v>
      </c>
      <c r="U51" s="11">
        <v>107492.63</v>
      </c>
      <c r="V51" s="11">
        <v>39610.25</v>
      </c>
      <c r="W51" s="11">
        <v>143461.76000000001</v>
      </c>
      <c r="X51" s="11">
        <v>32280.239999999998</v>
      </c>
      <c r="Y51" s="11">
        <v>121696.22999999998</v>
      </c>
      <c r="Z51" s="9">
        <f t="shared" si="0"/>
        <v>1503291.0500000003</v>
      </c>
      <c r="AA51" s="11">
        <f t="shared" si="2"/>
        <v>383794.65999999968</v>
      </c>
    </row>
    <row r="52" spans="1:27" x14ac:dyDescent="0.25">
      <c r="A52" t="s">
        <v>77</v>
      </c>
      <c r="B52" s="7">
        <v>58391497.299999997</v>
      </c>
      <c r="C52" s="8">
        <v>60173417.509999998</v>
      </c>
      <c r="D52" s="11">
        <v>1492072.97</v>
      </c>
      <c r="E52" s="11">
        <v>7918779.9099999992</v>
      </c>
      <c r="F52" s="11">
        <v>5942813.5200000005</v>
      </c>
      <c r="G52" s="11">
        <v>13020300.07</v>
      </c>
      <c r="H52" s="11">
        <v>6207794.7599999998</v>
      </c>
      <c r="I52" s="11">
        <v>3284452.14</v>
      </c>
      <c r="J52" s="11">
        <v>1565692.95</v>
      </c>
      <c r="K52" s="11">
        <v>333619.23000000004</v>
      </c>
      <c r="L52" s="11">
        <v>32943.729999999996</v>
      </c>
      <c r="M52" s="11">
        <v>228.84</v>
      </c>
      <c r="N52" s="11">
        <v>245181.17000000004</v>
      </c>
      <c r="O52" s="11">
        <v>340817.2199999998</v>
      </c>
      <c r="P52" s="11">
        <v>112094.81</v>
      </c>
      <c r="Q52" s="11">
        <v>12231.77</v>
      </c>
      <c r="R52" s="11">
        <v>177154.28</v>
      </c>
      <c r="S52" s="11">
        <v>0</v>
      </c>
      <c r="T52" s="11">
        <v>228692.49</v>
      </c>
      <c r="U52" s="11">
        <v>227642.11000000002</v>
      </c>
      <c r="V52" s="11">
        <v>0</v>
      </c>
      <c r="W52" s="11">
        <v>840950.78210000019</v>
      </c>
      <c r="X52" s="11">
        <v>1082884.42</v>
      </c>
      <c r="Y52" s="11">
        <v>1077365.8899999999</v>
      </c>
      <c r="Z52" s="9">
        <f t="shared" si="0"/>
        <v>44143713.062100008</v>
      </c>
      <c r="AA52" s="11">
        <f t="shared" si="2"/>
        <v>16029704.44789999</v>
      </c>
    </row>
    <row r="53" spans="1:27" x14ac:dyDescent="0.25">
      <c r="A53" t="s">
        <v>78</v>
      </c>
      <c r="B53" s="6">
        <v>0</v>
      </c>
      <c r="C53" s="8">
        <v>3593837.86</v>
      </c>
      <c r="D53" s="11">
        <v>0</v>
      </c>
      <c r="E53" s="11">
        <v>0</v>
      </c>
      <c r="F53" s="11">
        <v>0</v>
      </c>
      <c r="G53" s="11">
        <v>0</v>
      </c>
      <c r="H53" s="11">
        <v>35025.82</v>
      </c>
      <c r="I53" s="11">
        <v>45231.12</v>
      </c>
      <c r="J53" s="11">
        <v>35207.42</v>
      </c>
      <c r="K53" s="11">
        <v>96937.87</v>
      </c>
      <c r="L53" s="11">
        <v>33169.449999999997</v>
      </c>
      <c r="M53" s="11">
        <v>61512.5</v>
      </c>
      <c r="N53" s="11">
        <v>92941.38</v>
      </c>
      <c r="O53" s="11">
        <v>106873.59</v>
      </c>
      <c r="P53" s="11">
        <v>201382.59000000003</v>
      </c>
      <c r="Q53" s="11">
        <v>202077.37</v>
      </c>
      <c r="R53" s="11">
        <v>232109.80000000002</v>
      </c>
      <c r="S53" s="11">
        <v>231316.97</v>
      </c>
      <c r="T53" s="11">
        <v>239053.53</v>
      </c>
      <c r="U53" s="11">
        <v>220134.45</v>
      </c>
      <c r="V53" s="11">
        <v>523611.75</v>
      </c>
      <c r="W53" s="11">
        <v>250538.27000000002</v>
      </c>
      <c r="X53" s="11">
        <v>166895.26</v>
      </c>
      <c r="Y53" s="11">
        <v>149184.21</v>
      </c>
      <c r="Z53" s="9">
        <f t="shared" si="0"/>
        <v>2923203.3499999996</v>
      </c>
      <c r="AA53" s="11">
        <f t="shared" si="2"/>
        <v>670634.51000000024</v>
      </c>
    </row>
    <row r="54" spans="1:27" x14ac:dyDescent="0.25">
      <c r="A54" t="s">
        <v>79</v>
      </c>
      <c r="B54" s="6">
        <v>0</v>
      </c>
      <c r="C54" s="8">
        <v>671925.5</v>
      </c>
      <c r="D54" s="11">
        <v>0</v>
      </c>
      <c r="E54" s="11">
        <v>13726.44</v>
      </c>
      <c r="F54" s="11">
        <v>15362.35</v>
      </c>
      <c r="G54" s="11">
        <v>10192.18</v>
      </c>
      <c r="H54" s="11">
        <v>13548.75</v>
      </c>
      <c r="I54" s="11">
        <v>8412.2999999999993</v>
      </c>
      <c r="J54" s="11">
        <v>14154.95</v>
      </c>
      <c r="K54" s="11">
        <v>12199.65</v>
      </c>
      <c r="L54" s="11">
        <v>12070.470000000001</v>
      </c>
      <c r="M54" s="11">
        <v>14904.55</v>
      </c>
      <c r="N54" s="11">
        <v>21627.32</v>
      </c>
      <c r="O54" s="11">
        <v>9603</v>
      </c>
      <c r="P54" s="11">
        <v>15284.14</v>
      </c>
      <c r="Q54" s="11">
        <v>20682.48</v>
      </c>
      <c r="R54" s="11">
        <v>26315.510000000002</v>
      </c>
      <c r="S54" s="11">
        <v>34861.42</v>
      </c>
      <c r="T54" s="11">
        <v>24234.32</v>
      </c>
      <c r="U54" s="11">
        <v>57677.3</v>
      </c>
      <c r="V54" s="11">
        <v>0</v>
      </c>
      <c r="W54" s="11">
        <v>21351.8</v>
      </c>
      <c r="X54" s="11">
        <v>5475.2199999999993</v>
      </c>
      <c r="Y54" s="11">
        <v>3918.76</v>
      </c>
      <c r="Z54" s="9">
        <f t="shared" si="0"/>
        <v>355602.91</v>
      </c>
      <c r="AA54" s="11">
        <f t="shared" si="2"/>
        <v>316322.59000000003</v>
      </c>
    </row>
    <row r="55" spans="1:27" x14ac:dyDescent="0.25">
      <c r="A55" t="s">
        <v>80</v>
      </c>
      <c r="B55" s="6">
        <v>0</v>
      </c>
      <c r="C55" s="8">
        <v>7841209.4500000002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193618.04999999996</v>
      </c>
      <c r="N55" s="11">
        <v>450376.73999999993</v>
      </c>
      <c r="O55" s="11">
        <v>667196.81999999983</v>
      </c>
      <c r="P55" s="11">
        <v>447387.69</v>
      </c>
      <c r="Q55" s="11">
        <v>459471.93</v>
      </c>
      <c r="R55" s="11">
        <v>489833.43000000005</v>
      </c>
      <c r="S55" s="11">
        <v>340994.05</v>
      </c>
      <c r="T55" s="11">
        <v>463288.18999999994</v>
      </c>
      <c r="U55" s="11">
        <v>404266.37</v>
      </c>
      <c r="V55" s="11">
        <v>585919.07000000007</v>
      </c>
      <c r="W55" s="11">
        <v>347532.91000000009</v>
      </c>
      <c r="X55" s="11">
        <v>335809.79000000004</v>
      </c>
      <c r="Y55" s="11">
        <v>329467.78999999998</v>
      </c>
      <c r="Z55" s="9">
        <f t="shared" si="0"/>
        <v>5515162.8300000001</v>
      </c>
      <c r="AA55" s="11">
        <f t="shared" si="2"/>
        <v>2326046.62</v>
      </c>
    </row>
    <row r="56" spans="1:27" x14ac:dyDescent="0.25">
      <c r="A56" t="s">
        <v>81</v>
      </c>
      <c r="B56" s="6">
        <v>0</v>
      </c>
      <c r="C56" s="8">
        <v>2205899.17</v>
      </c>
      <c r="D56" s="11">
        <v>0</v>
      </c>
      <c r="E56" s="11">
        <v>0</v>
      </c>
      <c r="F56" s="11">
        <v>0</v>
      </c>
      <c r="G56" s="11">
        <v>0</v>
      </c>
      <c r="H56" s="11">
        <v>2796.56</v>
      </c>
      <c r="I56" s="11">
        <v>6406.46</v>
      </c>
      <c r="J56" s="11">
        <v>34079.639999999992</v>
      </c>
      <c r="K56" s="11">
        <v>21981.77</v>
      </c>
      <c r="L56" s="11">
        <v>20862.019999999997</v>
      </c>
      <c r="M56" s="11">
        <v>29177.39</v>
      </c>
      <c r="N56" s="11">
        <v>21322.25</v>
      </c>
      <c r="O56" s="11">
        <v>76376.36</v>
      </c>
      <c r="P56" s="11">
        <v>95031.940000000017</v>
      </c>
      <c r="Q56" s="11">
        <v>155441.72</v>
      </c>
      <c r="R56" s="11">
        <v>254547.12</v>
      </c>
      <c r="S56" s="11">
        <v>108770.04000000001</v>
      </c>
      <c r="T56" s="11">
        <v>94193.910000000018</v>
      </c>
      <c r="U56" s="11">
        <v>92383.7</v>
      </c>
      <c r="V56" s="11">
        <v>77734.390000000014</v>
      </c>
      <c r="W56" s="11">
        <v>55355.95</v>
      </c>
      <c r="X56" s="11">
        <v>100544.82</v>
      </c>
      <c r="Y56" s="11">
        <v>64910.1</v>
      </c>
      <c r="Z56" s="9">
        <f t="shared" si="0"/>
        <v>1311916.1400000001</v>
      </c>
      <c r="AA56" s="11">
        <f t="shared" si="2"/>
        <v>893983.0299999998</v>
      </c>
    </row>
    <row r="57" spans="1:27" x14ac:dyDescent="0.25">
      <c r="A57" t="s">
        <v>82</v>
      </c>
      <c r="B57" s="6">
        <v>0</v>
      </c>
      <c r="C57" s="8">
        <v>1781530.91</v>
      </c>
      <c r="D57" s="11">
        <v>0</v>
      </c>
      <c r="E57" s="11">
        <v>5983.2</v>
      </c>
      <c r="F57" s="11">
        <v>5144.79</v>
      </c>
      <c r="G57" s="11">
        <v>0</v>
      </c>
      <c r="H57" s="11">
        <v>7570.0899999999992</v>
      </c>
      <c r="I57" s="11">
        <v>11687.230000000001</v>
      </c>
      <c r="J57" s="11">
        <v>37062.36</v>
      </c>
      <c r="K57" s="11">
        <v>30060.469999999998</v>
      </c>
      <c r="L57" s="11">
        <v>26450</v>
      </c>
      <c r="M57" s="11">
        <v>45684.020000000004</v>
      </c>
      <c r="N57" s="11">
        <v>28501.949999999997</v>
      </c>
      <c r="O57" s="11">
        <v>32879.08</v>
      </c>
      <c r="P57" s="11">
        <v>73874.850000000006</v>
      </c>
      <c r="Q57" s="11">
        <v>32268.94</v>
      </c>
      <c r="R57" s="11">
        <v>66216.69</v>
      </c>
      <c r="S57" s="11">
        <v>32625.749999999996</v>
      </c>
      <c r="T57" s="11">
        <v>47168.229999999996</v>
      </c>
      <c r="U57" s="11">
        <v>34028.78</v>
      </c>
      <c r="V57" s="11">
        <v>33811.339999999997</v>
      </c>
      <c r="W57" s="11">
        <v>12143.02</v>
      </c>
      <c r="X57" s="11">
        <v>6405.0999999999995</v>
      </c>
      <c r="Y57" s="11">
        <v>12372.75</v>
      </c>
      <c r="Z57" s="9">
        <f t="shared" si="0"/>
        <v>581938.64</v>
      </c>
      <c r="AA57" s="11">
        <f t="shared" si="2"/>
        <v>1199592.27</v>
      </c>
    </row>
    <row r="58" spans="1:27" x14ac:dyDescent="0.25">
      <c r="A58" t="s">
        <v>83</v>
      </c>
      <c r="B58" s="6">
        <v>0</v>
      </c>
      <c r="C58" s="8">
        <v>87375.79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3500</v>
      </c>
      <c r="R58" s="11">
        <v>0</v>
      </c>
      <c r="S58" s="11">
        <v>671.56</v>
      </c>
      <c r="T58" s="11">
        <v>0</v>
      </c>
      <c r="U58" s="11">
        <v>0</v>
      </c>
      <c r="V58" s="11">
        <v>0</v>
      </c>
      <c r="W58" s="11">
        <v>0</v>
      </c>
      <c r="X58" s="11">
        <v>3014.48</v>
      </c>
      <c r="Y58" s="11">
        <v>2000</v>
      </c>
      <c r="Z58" s="9">
        <f t="shared" si="0"/>
        <v>9186.0399999999991</v>
      </c>
      <c r="AA58" s="11">
        <f t="shared" si="2"/>
        <v>78189.75</v>
      </c>
    </row>
    <row r="59" spans="1:27" x14ac:dyDescent="0.25">
      <c r="A59" t="s">
        <v>84</v>
      </c>
      <c r="B59" s="6">
        <v>0</v>
      </c>
      <c r="C59" s="8">
        <v>1544282.16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128821.48999999999</v>
      </c>
      <c r="R59" s="11">
        <v>61041.139999999992</v>
      </c>
      <c r="S59" s="11">
        <v>118411.31</v>
      </c>
      <c r="T59" s="11">
        <v>105219.38</v>
      </c>
      <c r="U59" s="11">
        <v>90460.87</v>
      </c>
      <c r="V59" s="11">
        <v>91651.06</v>
      </c>
      <c r="W59" s="11">
        <v>59687.839999999997</v>
      </c>
      <c r="X59" s="11">
        <v>64743.76999999999</v>
      </c>
      <c r="Y59" s="11">
        <v>52962.2</v>
      </c>
      <c r="Z59" s="9">
        <f t="shared" si="0"/>
        <v>772999.05999999994</v>
      </c>
      <c r="AA59" s="11">
        <f t="shared" si="2"/>
        <v>771283.1</v>
      </c>
    </row>
    <row r="60" spans="1:27" x14ac:dyDescent="0.25">
      <c r="A60" t="s">
        <v>85</v>
      </c>
      <c r="B60" s="6">
        <v>0</v>
      </c>
      <c r="C60" s="8">
        <v>2256459.7799999998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15282.970000000001</v>
      </c>
      <c r="J60" s="11">
        <v>37739.629999999997</v>
      </c>
      <c r="K60" s="11">
        <v>21352.949999999997</v>
      </c>
      <c r="L60" s="11">
        <v>36120.399999999994</v>
      </c>
      <c r="M60" s="11">
        <v>53253.919999999998</v>
      </c>
      <c r="N60" s="11">
        <v>34499.57</v>
      </c>
      <c r="O60" s="11">
        <v>75180.23</v>
      </c>
      <c r="P60" s="11">
        <v>110493.41</v>
      </c>
      <c r="Q60" s="11">
        <v>77432.58</v>
      </c>
      <c r="R60" s="11">
        <v>130262.52</v>
      </c>
      <c r="S60" s="11">
        <v>162235.77999999997</v>
      </c>
      <c r="T60" s="11">
        <v>122081.76000000001</v>
      </c>
      <c r="U60" s="11">
        <v>165637.66</v>
      </c>
      <c r="V60" s="11">
        <v>211262.18</v>
      </c>
      <c r="W60" s="11">
        <v>130423.95</v>
      </c>
      <c r="X60" s="11">
        <v>196891.55</v>
      </c>
      <c r="Y60" s="11">
        <v>147938.75</v>
      </c>
      <c r="Z60" s="9">
        <f t="shared" si="0"/>
        <v>1728089.81</v>
      </c>
      <c r="AA60" s="11">
        <f t="shared" si="2"/>
        <v>528369.96999999974</v>
      </c>
    </row>
    <row r="61" spans="1:27" x14ac:dyDescent="0.25">
      <c r="A61" t="s">
        <v>86</v>
      </c>
      <c r="B61" s="6">
        <v>0</v>
      </c>
      <c r="C61" s="8">
        <v>2503015.11</v>
      </c>
      <c r="D61" s="11">
        <v>0</v>
      </c>
      <c r="E61" s="11">
        <v>0</v>
      </c>
      <c r="F61" s="11">
        <v>0</v>
      </c>
      <c r="G61" s="11">
        <v>0</v>
      </c>
      <c r="H61" s="11">
        <v>3321.84</v>
      </c>
      <c r="I61" s="11">
        <v>3830.8500000000004</v>
      </c>
      <c r="J61" s="11">
        <v>38175.299999999996</v>
      </c>
      <c r="K61" s="11">
        <v>33761.159999999996</v>
      </c>
      <c r="L61" s="11">
        <v>15587.18</v>
      </c>
      <c r="M61" s="11">
        <v>12335.49</v>
      </c>
      <c r="N61" s="11">
        <v>12152.199999999999</v>
      </c>
      <c r="O61" s="11">
        <v>26622.059999999998</v>
      </c>
      <c r="P61" s="11">
        <v>55400.85</v>
      </c>
      <c r="Q61" s="11">
        <v>105510.96000000002</v>
      </c>
      <c r="R61" s="11">
        <v>246848.83999999997</v>
      </c>
      <c r="S61" s="11">
        <v>161837.45000000001</v>
      </c>
      <c r="T61" s="11">
        <v>94242.450000000026</v>
      </c>
      <c r="U61" s="11">
        <v>87060.2</v>
      </c>
      <c r="V61" s="11">
        <v>89840.959999999992</v>
      </c>
      <c r="W61" s="11">
        <v>59167.520000000004</v>
      </c>
      <c r="X61" s="11">
        <v>74811.649999999994</v>
      </c>
      <c r="Y61" s="11">
        <v>48033.099999999991</v>
      </c>
      <c r="Z61" s="9">
        <f t="shared" si="0"/>
        <v>1168540.06</v>
      </c>
      <c r="AA61" s="11">
        <f t="shared" si="2"/>
        <v>1334475.0499999998</v>
      </c>
    </row>
    <row r="62" spans="1:27" x14ac:dyDescent="0.25">
      <c r="A62" t="s">
        <v>87</v>
      </c>
      <c r="B62" s="6">
        <v>0</v>
      </c>
      <c r="C62" s="8">
        <v>1742582.67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500</v>
      </c>
      <c r="K62" s="11">
        <v>3758.2000000000003</v>
      </c>
      <c r="L62" s="11">
        <v>9894.7799999999988</v>
      </c>
      <c r="M62" s="11">
        <v>5296</v>
      </c>
      <c r="N62" s="11">
        <v>0</v>
      </c>
      <c r="O62" s="11">
        <v>0</v>
      </c>
      <c r="P62" s="11">
        <v>158168.62</v>
      </c>
      <c r="Q62" s="11">
        <v>147717.06000000003</v>
      </c>
      <c r="R62" s="11">
        <v>92897.640000000014</v>
      </c>
      <c r="S62" s="11">
        <v>58215.86</v>
      </c>
      <c r="T62" s="11">
        <v>181869.88</v>
      </c>
      <c r="U62" s="11">
        <v>147542.47</v>
      </c>
      <c r="V62" s="11">
        <v>130311.22</v>
      </c>
      <c r="W62" s="11">
        <v>0</v>
      </c>
      <c r="X62" s="11">
        <v>173795.79999999996</v>
      </c>
      <c r="Y62" s="11">
        <v>75572.17</v>
      </c>
      <c r="Z62" s="9">
        <f t="shared" si="0"/>
        <v>1185539.7</v>
      </c>
      <c r="AA62" s="11">
        <f t="shared" si="2"/>
        <v>557042.97</v>
      </c>
    </row>
    <row r="63" spans="1:27" x14ac:dyDescent="0.25">
      <c r="A63" t="s">
        <v>88</v>
      </c>
      <c r="B63" s="6">
        <v>0</v>
      </c>
      <c r="C63" s="8">
        <v>1838545.55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14287.240000000002</v>
      </c>
      <c r="K63" s="11">
        <v>39844.29</v>
      </c>
      <c r="L63" s="11">
        <v>27301.850000000002</v>
      </c>
      <c r="M63" s="11">
        <v>51180.66</v>
      </c>
      <c r="N63" s="11">
        <v>35888.660000000003</v>
      </c>
      <c r="O63" s="11">
        <v>0</v>
      </c>
      <c r="P63" s="11">
        <v>127955.67</v>
      </c>
      <c r="Q63" s="11">
        <v>110858.9</v>
      </c>
      <c r="R63" s="11">
        <v>111359.57</v>
      </c>
      <c r="S63" s="11">
        <v>78429.75</v>
      </c>
      <c r="T63" s="11">
        <v>107781.37</v>
      </c>
      <c r="U63" s="11">
        <v>151188.15</v>
      </c>
      <c r="V63" s="11">
        <v>95186.27</v>
      </c>
      <c r="W63" s="11">
        <v>98754.619999999981</v>
      </c>
      <c r="X63" s="11">
        <v>111236.13</v>
      </c>
      <c r="Y63" s="11">
        <v>78018.319999999992</v>
      </c>
      <c r="Z63" s="9">
        <f t="shared" si="0"/>
        <v>1239271.45</v>
      </c>
      <c r="AA63" s="11">
        <f t="shared" si="2"/>
        <v>599274.10000000009</v>
      </c>
    </row>
    <row r="64" spans="1:27" x14ac:dyDescent="0.25">
      <c r="A64" t="s">
        <v>89</v>
      </c>
      <c r="B64" s="7">
        <v>4877238.5</v>
      </c>
      <c r="C64" s="8">
        <v>6530211.1600000001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211592.77</v>
      </c>
      <c r="Q64" s="11">
        <v>399587.66000000003</v>
      </c>
      <c r="R64" s="11">
        <v>365881.87</v>
      </c>
      <c r="S64" s="11">
        <v>364006.68</v>
      </c>
      <c r="T64" s="11">
        <v>396940.25</v>
      </c>
      <c r="U64" s="11">
        <v>373181.71</v>
      </c>
      <c r="V64" s="11">
        <v>509975.91</v>
      </c>
      <c r="W64" s="11">
        <v>674640.25999999989</v>
      </c>
      <c r="X64" s="11">
        <v>785428.58000000019</v>
      </c>
      <c r="Y64" s="11">
        <v>785856.35999999987</v>
      </c>
      <c r="Z64" s="9">
        <f t="shared" si="0"/>
        <v>4867092.05</v>
      </c>
      <c r="AA64" s="11">
        <f t="shared" si="2"/>
        <v>1663119.1100000003</v>
      </c>
    </row>
    <row r="65" spans="1:27" x14ac:dyDescent="0.25">
      <c r="A65" t="s">
        <v>90</v>
      </c>
      <c r="B65" s="6">
        <v>0</v>
      </c>
      <c r="C65" s="8">
        <v>2116915.23</v>
      </c>
      <c r="D65" s="11">
        <v>4762.33</v>
      </c>
      <c r="E65" s="11">
        <v>14310.33</v>
      </c>
      <c r="F65" s="11">
        <v>38588.960000000006</v>
      </c>
      <c r="G65" s="11">
        <v>16024.800000000001</v>
      </c>
      <c r="H65" s="11">
        <v>37103.399999999994</v>
      </c>
      <c r="I65" s="11">
        <v>46136.31</v>
      </c>
      <c r="J65" s="11">
        <v>24294.469999999998</v>
      </c>
      <c r="K65" s="11">
        <v>25629.07</v>
      </c>
      <c r="L65" s="11">
        <v>60251.79</v>
      </c>
      <c r="M65" s="11">
        <v>40479.19</v>
      </c>
      <c r="N65" s="11">
        <v>27155.64</v>
      </c>
      <c r="O65" s="11">
        <v>29379.73</v>
      </c>
      <c r="P65" s="11">
        <v>27549.68</v>
      </c>
      <c r="Q65" s="11">
        <v>44826.92</v>
      </c>
      <c r="R65" s="11">
        <v>25238.379999999997</v>
      </c>
      <c r="S65" s="11">
        <v>42467.9</v>
      </c>
      <c r="T65" s="11">
        <v>40956.74</v>
      </c>
      <c r="U65" s="11">
        <v>39268.860000000008</v>
      </c>
      <c r="V65" s="11">
        <v>20184.559999999998</v>
      </c>
      <c r="W65" s="11">
        <v>23937.230000000003</v>
      </c>
      <c r="X65" s="11">
        <v>0</v>
      </c>
      <c r="Y65" s="11">
        <v>25282.02</v>
      </c>
      <c r="Z65" s="9">
        <f t="shared" si="0"/>
        <v>653828.31000000006</v>
      </c>
      <c r="AA65" s="11">
        <f t="shared" si="2"/>
        <v>1463086.92</v>
      </c>
    </row>
    <row r="66" spans="1:27" x14ac:dyDescent="0.25">
      <c r="A66" t="s">
        <v>91</v>
      </c>
      <c r="B66" s="7">
        <v>8225962</v>
      </c>
      <c r="C66" s="8">
        <v>6551091.4500000002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62230</v>
      </c>
      <c r="T66" s="11">
        <v>0</v>
      </c>
      <c r="U66" s="11">
        <v>182043.03</v>
      </c>
      <c r="V66" s="11">
        <v>763259.98</v>
      </c>
      <c r="W66" s="11">
        <v>596214.74999999988</v>
      </c>
      <c r="X66" s="11">
        <v>804979.67</v>
      </c>
      <c r="Y66" s="11">
        <v>556274.23</v>
      </c>
      <c r="Z66" s="9">
        <f t="shared" si="0"/>
        <v>2965001.6599999997</v>
      </c>
      <c r="AA66" s="11">
        <f t="shared" ref="AA66:AA68" si="3">SUM(C66-Z66)</f>
        <v>3586089.7900000005</v>
      </c>
    </row>
    <row r="67" spans="1:27" x14ac:dyDescent="0.25">
      <c r="A67" t="s">
        <v>92</v>
      </c>
      <c r="B67" s="6">
        <v>0</v>
      </c>
      <c r="C67" s="8">
        <v>677495.32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4892.8999999999996</v>
      </c>
      <c r="K67" s="11">
        <v>2748.84</v>
      </c>
      <c r="L67" s="11">
        <v>0</v>
      </c>
      <c r="M67" s="11">
        <v>0</v>
      </c>
      <c r="N67" s="11">
        <v>6054.5</v>
      </c>
      <c r="O67" s="11">
        <v>10881.73</v>
      </c>
      <c r="P67" s="11">
        <v>51563.729999999996</v>
      </c>
      <c r="Q67" s="11">
        <v>58352.39</v>
      </c>
      <c r="R67" s="11">
        <v>48974.29</v>
      </c>
      <c r="S67" s="11">
        <v>17968.849999999999</v>
      </c>
      <c r="T67" s="11">
        <v>24675.919999999998</v>
      </c>
      <c r="U67" s="11">
        <v>31187.18</v>
      </c>
      <c r="V67" s="11">
        <v>40091.64</v>
      </c>
      <c r="W67" s="11">
        <v>40293.189999999995</v>
      </c>
      <c r="X67" s="11">
        <v>0</v>
      </c>
      <c r="Y67" s="11">
        <v>22646.030000000002</v>
      </c>
      <c r="Z67" s="9">
        <f t="shared" ref="Z67:Z68" si="4">SUM(D67:Y67)</f>
        <v>360331.19000000006</v>
      </c>
      <c r="AA67" s="11">
        <f t="shared" si="3"/>
        <v>317164.12999999989</v>
      </c>
    </row>
    <row r="68" spans="1:27" x14ac:dyDescent="0.25">
      <c r="A68" t="s">
        <v>93</v>
      </c>
      <c r="B68" s="7">
        <v>10587402.300000001</v>
      </c>
      <c r="C68" s="8">
        <v>14310963.529999999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1064105.42</v>
      </c>
      <c r="V68" s="11">
        <v>1041659.38</v>
      </c>
      <c r="W68" s="11">
        <v>1062284.45</v>
      </c>
      <c r="X68" s="11">
        <v>0</v>
      </c>
      <c r="Y68" s="11">
        <v>1920029.08</v>
      </c>
      <c r="Z68" s="9">
        <f t="shared" si="4"/>
        <v>5088078.33</v>
      </c>
      <c r="AA68" s="11">
        <f t="shared" si="3"/>
        <v>9222885.1999999993</v>
      </c>
    </row>
    <row r="69" spans="1:27" x14ac:dyDescent="0.25">
      <c r="B69" s="4"/>
      <c r="C69" s="5"/>
      <c r="Z69" s="9"/>
    </row>
    <row r="70" spans="1:27" x14ac:dyDescent="0.25">
      <c r="A70" s="12" t="s">
        <v>94</v>
      </c>
      <c r="B70" s="13">
        <f t="shared" ref="B70:C70" si="5">SUM(B2:B68)</f>
        <v>262516937</v>
      </c>
      <c r="C70" s="14">
        <f t="shared" si="5"/>
        <v>490166870.01000017</v>
      </c>
      <c r="D70" s="15">
        <f t="shared" ref="D70:Y70" si="6">SUM(D2:D68)</f>
        <v>1621527.8</v>
      </c>
      <c r="E70" s="15">
        <f t="shared" si="6"/>
        <v>8609726.7399999984</v>
      </c>
      <c r="F70" s="15">
        <f t="shared" si="6"/>
        <v>8254735.7199999997</v>
      </c>
      <c r="G70" s="15">
        <f t="shared" si="6"/>
        <v>19734634.02</v>
      </c>
      <c r="H70" s="15">
        <f t="shared" si="6"/>
        <v>14056958.890000001</v>
      </c>
      <c r="I70" s="15">
        <f t="shared" si="6"/>
        <v>12377273.470000001</v>
      </c>
      <c r="J70" s="15">
        <f t="shared" si="6"/>
        <v>15782943.970000004</v>
      </c>
      <c r="K70" s="15">
        <f t="shared" si="6"/>
        <v>14662203.310000001</v>
      </c>
      <c r="L70" s="15">
        <f t="shared" si="6"/>
        <v>13693609.74</v>
      </c>
      <c r="M70" s="15">
        <f t="shared" si="6"/>
        <v>9821496.6799999997</v>
      </c>
      <c r="N70" s="15">
        <f t="shared" si="6"/>
        <v>12779196.279999999</v>
      </c>
      <c r="O70" s="15">
        <f t="shared" si="6"/>
        <v>15451966.85</v>
      </c>
      <c r="P70" s="15">
        <f t="shared" si="6"/>
        <v>23748689.729999997</v>
      </c>
      <c r="Q70" s="15">
        <f t="shared" si="6"/>
        <v>20408513.934</v>
      </c>
      <c r="R70" s="15">
        <f t="shared" si="6"/>
        <v>19686409.795500007</v>
      </c>
      <c r="S70" s="15">
        <f t="shared" si="6"/>
        <v>19652556.379999995</v>
      </c>
      <c r="T70" s="15">
        <f t="shared" si="6"/>
        <v>17856481.170000002</v>
      </c>
      <c r="U70" s="15">
        <f t="shared" si="6"/>
        <v>17428843.859999992</v>
      </c>
      <c r="V70" s="15">
        <f t="shared" si="6"/>
        <v>18862777.210000001</v>
      </c>
      <c r="W70" s="15">
        <f t="shared" si="6"/>
        <v>16388674.532099992</v>
      </c>
      <c r="X70" s="15">
        <f t="shared" si="6"/>
        <v>15580768.790000005</v>
      </c>
      <c r="Y70" s="15">
        <f t="shared" si="6"/>
        <v>17424074.159999996</v>
      </c>
      <c r="Z70" s="17">
        <f>SUM(Z2:Z68)</f>
        <v>333884063.0316</v>
      </c>
      <c r="AA70" s="15">
        <f>SUM(AA2:AA68)</f>
        <v>156282806.97839993</v>
      </c>
    </row>
    <row r="71" spans="1:27" x14ac:dyDescent="0.25">
      <c r="AA71" s="16"/>
    </row>
    <row r="72" spans="1:27" x14ac:dyDescent="0.25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</sheetData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7916-D065-4145-B76B-00AF338D1735}">
  <dimension ref="A1:AA72"/>
  <sheetViews>
    <sheetView tabSelected="1" workbookViewId="0">
      <pane xSplit="3" ySplit="1" topLeftCell="P2" activePane="bottomRight" state="frozen"/>
      <selection pane="topRight" activeCell="D1" sqref="D1"/>
      <selection pane="bottomLeft" activeCell="A2" sqref="A2"/>
      <selection pane="bottomRight" activeCell="C75" sqref="C75"/>
    </sheetView>
  </sheetViews>
  <sheetFormatPr defaultRowHeight="15" x14ac:dyDescent="0.25"/>
  <cols>
    <col min="1" max="1" width="18.42578125" customWidth="1"/>
    <col min="2" max="2" width="16" style="1" customWidth="1"/>
    <col min="3" max="3" width="15.5703125" style="1" customWidth="1"/>
    <col min="4" max="4" width="14.7109375" bestFit="1" customWidth="1"/>
    <col min="5" max="5" width="13.85546875" bestFit="1" customWidth="1"/>
    <col min="6" max="6" width="14.42578125" bestFit="1" customWidth="1"/>
    <col min="7" max="7" width="14.140625" bestFit="1" customWidth="1"/>
    <col min="8" max="11" width="14" bestFit="1" customWidth="1"/>
    <col min="12" max="13" width="14.7109375" bestFit="1" customWidth="1"/>
    <col min="14" max="25" width="14.7109375" customWidth="1"/>
    <col min="26" max="26" width="18.28515625" style="1" customWidth="1"/>
    <col min="27" max="27" width="22.85546875" style="11" customWidth="1"/>
    <col min="28" max="28" width="36.5703125" customWidth="1"/>
  </cols>
  <sheetData>
    <row r="1" spans="1:27" ht="60" x14ac:dyDescent="0.25">
      <c r="A1" s="2" t="s">
        <v>0</v>
      </c>
      <c r="B1" s="3" t="s">
        <v>1</v>
      </c>
      <c r="C1" s="3" t="s">
        <v>2</v>
      </c>
      <c r="D1" s="3" t="s">
        <v>95</v>
      </c>
      <c r="E1" s="3" t="s">
        <v>96</v>
      </c>
      <c r="F1" s="3" t="s">
        <v>97</v>
      </c>
      <c r="G1" s="3" t="s">
        <v>98</v>
      </c>
      <c r="H1" s="3" t="s">
        <v>99</v>
      </c>
      <c r="I1" s="3" t="s">
        <v>100</v>
      </c>
      <c r="J1" s="3" t="s">
        <v>101</v>
      </c>
      <c r="K1" s="3" t="s">
        <v>102</v>
      </c>
      <c r="L1" s="3" t="s">
        <v>103</v>
      </c>
      <c r="M1" s="3" t="s">
        <v>104</v>
      </c>
      <c r="N1" s="3" t="s">
        <v>105</v>
      </c>
      <c r="O1" s="3" t="s">
        <v>106</v>
      </c>
      <c r="P1" s="3" t="s">
        <v>107</v>
      </c>
      <c r="Q1" s="3" t="s">
        <v>108</v>
      </c>
      <c r="R1" s="3" t="s">
        <v>109</v>
      </c>
      <c r="S1" s="3" t="s">
        <v>110</v>
      </c>
      <c r="T1" s="3" t="s">
        <v>111</v>
      </c>
      <c r="U1" s="3" t="s">
        <v>112</v>
      </c>
      <c r="V1" s="3" t="s">
        <v>113</v>
      </c>
      <c r="W1" s="3" t="s">
        <v>114</v>
      </c>
      <c r="X1" s="3" t="s">
        <v>115</v>
      </c>
      <c r="Y1" s="3" t="s">
        <v>116</v>
      </c>
      <c r="Z1" s="3" t="s">
        <v>25</v>
      </c>
      <c r="AA1" s="10" t="s">
        <v>26</v>
      </c>
    </row>
    <row r="2" spans="1:27" x14ac:dyDescent="0.25">
      <c r="A2" t="s">
        <v>27</v>
      </c>
      <c r="B2" s="4">
        <v>0</v>
      </c>
      <c r="C2" s="8">
        <v>5658056.3700000001</v>
      </c>
      <c r="D2" s="9">
        <f>Monthly!D2</f>
        <v>0</v>
      </c>
      <c r="E2" s="9">
        <f>D2+Monthly!E2</f>
        <v>0</v>
      </c>
      <c r="F2" s="9">
        <f>E2+Monthly!F2</f>
        <v>0</v>
      </c>
      <c r="G2" s="9">
        <f>F2+Monthly!G2</f>
        <v>45260.920000000006</v>
      </c>
      <c r="H2" s="9">
        <f>G2+Monthly!H2</f>
        <v>90240.09</v>
      </c>
      <c r="I2" s="9">
        <f>H2+Monthly!I2</f>
        <v>142101.06</v>
      </c>
      <c r="J2" s="9">
        <f>I2+Monthly!J2</f>
        <v>176269.51</v>
      </c>
      <c r="K2" s="9">
        <f>J2+Monthly!K2</f>
        <v>214558.5</v>
      </c>
      <c r="L2" s="9">
        <f>K2+Monthly!L2</f>
        <v>253059.94</v>
      </c>
      <c r="M2" s="9">
        <f>L2+Monthly!M2</f>
        <v>296142.26</v>
      </c>
      <c r="N2" s="9">
        <f>M2+Monthly!N2</f>
        <v>397750.81</v>
      </c>
      <c r="O2" s="9">
        <f>N2+Monthly!O2</f>
        <v>561667.39</v>
      </c>
      <c r="P2" s="9">
        <f>O2+Monthly!P2</f>
        <v>885728.05</v>
      </c>
      <c r="Q2" s="9">
        <f>P2+Monthly!Q2</f>
        <v>1202964.02</v>
      </c>
      <c r="R2" s="9">
        <f>Q2+Monthly!R2</f>
        <v>1676369.8455000001</v>
      </c>
      <c r="S2" s="9">
        <f>R2+Monthly!S2</f>
        <v>2156356.5255</v>
      </c>
      <c r="T2" s="9">
        <f>S2+Monthly!T2</f>
        <v>2740522.2055000002</v>
      </c>
      <c r="U2" s="9">
        <f>T2+Monthly!U2</f>
        <v>3253403.5555000002</v>
      </c>
      <c r="V2" s="9">
        <f>U2+Monthly!V2</f>
        <v>3886154.6455000001</v>
      </c>
      <c r="W2" s="9">
        <f>V2+Monthly!W2</f>
        <v>4279918.8255000003</v>
      </c>
      <c r="X2" s="9">
        <f>W2+Monthly!X2</f>
        <v>4857015.4455000004</v>
      </c>
      <c r="Y2" s="9">
        <f>X2+Monthly!Y2</f>
        <v>5421425.1055000005</v>
      </c>
      <c r="Z2" s="9">
        <f>Y2</f>
        <v>5421425.1055000005</v>
      </c>
      <c r="AA2" s="11">
        <f t="shared" ref="AA2:AA33" si="0">SUM(C2-Z2)</f>
        <v>236631.26449999958</v>
      </c>
    </row>
    <row r="3" spans="1:27" x14ac:dyDescent="0.25">
      <c r="A3" t="s">
        <v>28</v>
      </c>
      <c r="B3" s="5">
        <v>39672916.299999997</v>
      </c>
      <c r="C3" s="8">
        <v>37918216.039999999</v>
      </c>
      <c r="D3" s="9">
        <f>Monthly!D3</f>
        <v>0</v>
      </c>
      <c r="E3" s="9">
        <f>D3+Monthly!E3</f>
        <v>0</v>
      </c>
      <c r="F3" s="9">
        <f>E3+Monthly!F3</f>
        <v>0</v>
      </c>
      <c r="G3" s="9">
        <f>F3+Monthly!G3</f>
        <v>0</v>
      </c>
      <c r="H3" s="9">
        <f>G3+Monthly!H3</f>
        <v>1245536.6100000001</v>
      </c>
      <c r="I3" s="9">
        <f>H3+Monthly!I3</f>
        <v>1979511.2200000002</v>
      </c>
      <c r="J3" s="9">
        <f>I3+Monthly!J3</f>
        <v>7216138.8200000003</v>
      </c>
      <c r="K3" s="9">
        <f>J3+Monthly!K3</f>
        <v>13826959.75</v>
      </c>
      <c r="L3" s="9">
        <f>K3+Monthly!L3</f>
        <v>18156703.079999998</v>
      </c>
      <c r="M3" s="9">
        <f>L3+Monthly!M3</f>
        <v>18156703.079999998</v>
      </c>
      <c r="N3" s="9">
        <f>M3+Monthly!N3</f>
        <v>20165624.989999998</v>
      </c>
      <c r="O3" s="9">
        <f>N3+Monthly!O3</f>
        <v>20165624.989999998</v>
      </c>
      <c r="P3" s="9">
        <f>O3+Monthly!P3</f>
        <v>20598585.099999998</v>
      </c>
      <c r="Q3" s="9">
        <f>P3+Monthly!Q3</f>
        <v>21319959.599999998</v>
      </c>
      <c r="R3" s="9">
        <f>Q3+Monthly!R3</f>
        <v>22437753.169999998</v>
      </c>
      <c r="S3" s="9">
        <f>R3+Monthly!S3</f>
        <v>22839936.469999999</v>
      </c>
      <c r="T3" s="9">
        <f>S3+Monthly!T3</f>
        <v>23098289.039999999</v>
      </c>
      <c r="U3" s="9">
        <f>T3+Monthly!U3</f>
        <v>23398693.890000001</v>
      </c>
      <c r="V3" s="9">
        <f>U3+Monthly!V3</f>
        <v>23760695.73</v>
      </c>
      <c r="W3" s="9">
        <f>V3+Monthly!W3</f>
        <v>25518776.830000002</v>
      </c>
      <c r="X3" s="9">
        <f>W3+Monthly!X3</f>
        <v>25848261.420000002</v>
      </c>
      <c r="Y3" s="9">
        <f>X3+Monthly!Y3</f>
        <v>26901216.830000002</v>
      </c>
      <c r="Z3" s="9">
        <f t="shared" ref="Z3:Z66" si="1">Y3</f>
        <v>26901216.830000002</v>
      </c>
      <c r="AA3" s="11">
        <f t="shared" si="0"/>
        <v>11016999.209999997</v>
      </c>
    </row>
    <row r="4" spans="1:27" x14ac:dyDescent="0.25">
      <c r="A4" t="s">
        <v>29</v>
      </c>
      <c r="B4" s="4">
        <v>0</v>
      </c>
      <c r="C4" s="8">
        <v>3568098.63</v>
      </c>
      <c r="D4" s="9">
        <f>Monthly!D4</f>
        <v>0</v>
      </c>
      <c r="E4" s="9">
        <f>D4+Monthly!E4</f>
        <v>1033.97</v>
      </c>
      <c r="F4" s="9">
        <f>E4+Monthly!F4</f>
        <v>1902.46</v>
      </c>
      <c r="G4" s="9">
        <f>F4+Monthly!G4</f>
        <v>3917.3199999999997</v>
      </c>
      <c r="H4" s="9">
        <f>G4+Monthly!H4</f>
        <v>6641.73</v>
      </c>
      <c r="I4" s="9">
        <f>H4+Monthly!I4</f>
        <v>16119.55</v>
      </c>
      <c r="J4" s="9">
        <f>I4+Monthly!J4</f>
        <v>45945.31</v>
      </c>
      <c r="K4" s="9">
        <f>J4+Monthly!K4</f>
        <v>86392.84</v>
      </c>
      <c r="L4" s="9">
        <f>K4+Monthly!L4</f>
        <v>327259.87</v>
      </c>
      <c r="M4" s="9">
        <f>L4+Monthly!M4</f>
        <v>504793.70999999996</v>
      </c>
      <c r="N4" s="9">
        <f>M4+Monthly!N4</f>
        <v>901473.46</v>
      </c>
      <c r="O4" s="9">
        <f>N4+Monthly!O4</f>
        <v>1178529.2</v>
      </c>
      <c r="P4" s="9">
        <f>O4+Monthly!P4</f>
        <v>1416023.5899999999</v>
      </c>
      <c r="Q4" s="9">
        <f>P4+Monthly!Q4</f>
        <v>1606792.45</v>
      </c>
      <c r="R4" s="9">
        <f>Q4+Monthly!R4</f>
        <v>1802711.7999999998</v>
      </c>
      <c r="S4" s="9">
        <f>R4+Monthly!S4</f>
        <v>1983714.4799999997</v>
      </c>
      <c r="T4" s="9">
        <f>S4+Monthly!T4</f>
        <v>2181227.0499999998</v>
      </c>
      <c r="U4" s="9">
        <f>T4+Monthly!U4</f>
        <v>2334473.25</v>
      </c>
      <c r="V4" s="9">
        <f>U4+Monthly!V4</f>
        <v>2557799.13</v>
      </c>
      <c r="W4" s="9">
        <f>V4+Monthly!W4</f>
        <v>2717508.2199999997</v>
      </c>
      <c r="X4" s="9">
        <f>W4+Monthly!X4</f>
        <v>2808556.7699999996</v>
      </c>
      <c r="Y4" s="9">
        <f>X4+Monthly!Y4</f>
        <v>2871886.2199999997</v>
      </c>
      <c r="Z4" s="9">
        <f t="shared" si="1"/>
        <v>2871886.2199999997</v>
      </c>
      <c r="AA4" s="11">
        <f t="shared" si="0"/>
        <v>696212.41000000015</v>
      </c>
    </row>
    <row r="5" spans="1:27" x14ac:dyDescent="0.25">
      <c r="A5" t="s">
        <v>30</v>
      </c>
      <c r="B5" s="4">
        <v>0</v>
      </c>
      <c r="C5" s="8">
        <v>9073565.5299999993</v>
      </c>
      <c r="D5" s="9">
        <f>Monthly!D5</f>
        <v>1746</v>
      </c>
      <c r="E5" s="9">
        <f>D5+Monthly!E5</f>
        <v>1746</v>
      </c>
      <c r="F5" s="9">
        <f>E5+Monthly!F5</f>
        <v>4590.74</v>
      </c>
      <c r="G5" s="9">
        <f>F5+Monthly!G5</f>
        <v>6790.74</v>
      </c>
      <c r="H5" s="9">
        <f>G5+Monthly!H5</f>
        <v>12325.74</v>
      </c>
      <c r="I5" s="9">
        <f>H5+Monthly!I5</f>
        <v>23681.54</v>
      </c>
      <c r="J5" s="9">
        <f>I5+Monthly!J5</f>
        <v>30330.57</v>
      </c>
      <c r="K5" s="9">
        <f>J5+Monthly!K5</f>
        <v>32665.51</v>
      </c>
      <c r="L5" s="9">
        <f>K5+Monthly!L5</f>
        <v>42171.74</v>
      </c>
      <c r="M5" s="9">
        <f>L5+Monthly!M5</f>
        <v>319025.29000000004</v>
      </c>
      <c r="N5" s="9">
        <f>M5+Monthly!N5</f>
        <v>570001.29</v>
      </c>
      <c r="O5" s="9">
        <f>N5+Monthly!O5</f>
        <v>986587.03</v>
      </c>
      <c r="P5" s="9">
        <f>O5+Monthly!P5</f>
        <v>1056197.1300000001</v>
      </c>
      <c r="Q5" s="9">
        <f>P5+Monthly!Q5</f>
        <v>1131805.6500000001</v>
      </c>
      <c r="R5" s="9">
        <f>Q5+Monthly!R5</f>
        <v>1400657.36</v>
      </c>
      <c r="S5" s="9">
        <f>R5+Monthly!S5</f>
        <v>1562495.51</v>
      </c>
      <c r="T5" s="9">
        <f>S5+Monthly!T5</f>
        <v>1698329.44</v>
      </c>
      <c r="U5" s="9">
        <f>T5+Monthly!U5</f>
        <v>1863799.95</v>
      </c>
      <c r="V5" s="9">
        <f>U5+Monthly!V5</f>
        <v>1932337.54</v>
      </c>
      <c r="W5" s="9">
        <f>V5+Monthly!W5</f>
        <v>2015804.8</v>
      </c>
      <c r="X5" s="9">
        <f>W5+Monthly!X5</f>
        <v>2248045.48</v>
      </c>
      <c r="Y5" s="9">
        <f>X5+Monthly!Y5</f>
        <v>2775154.97</v>
      </c>
      <c r="Z5" s="9">
        <f t="shared" si="1"/>
        <v>2775154.97</v>
      </c>
      <c r="AA5" s="11">
        <f t="shared" si="0"/>
        <v>6298410.5599999987</v>
      </c>
    </row>
    <row r="6" spans="1:27" x14ac:dyDescent="0.25">
      <c r="A6" t="s">
        <v>31</v>
      </c>
      <c r="B6" s="4">
        <v>0</v>
      </c>
      <c r="C6" s="8">
        <v>2638009.63</v>
      </c>
      <c r="D6" s="9">
        <f>Monthly!D6</f>
        <v>0</v>
      </c>
      <c r="E6" s="9">
        <f>D6+Monthly!E6</f>
        <v>0</v>
      </c>
      <c r="F6" s="9">
        <f>E6+Monthly!F6</f>
        <v>0</v>
      </c>
      <c r="G6" s="9">
        <f>F6+Monthly!G6</f>
        <v>0</v>
      </c>
      <c r="H6" s="9">
        <f>G6+Monthly!H6</f>
        <v>0</v>
      </c>
      <c r="I6" s="9">
        <f>H6+Monthly!I6</f>
        <v>0</v>
      </c>
      <c r="J6" s="9">
        <f>I6+Monthly!J6</f>
        <v>6394.71</v>
      </c>
      <c r="K6" s="9">
        <f>J6+Monthly!K6</f>
        <v>6394.71</v>
      </c>
      <c r="L6" s="9">
        <f>K6+Monthly!L6</f>
        <v>14771.41</v>
      </c>
      <c r="M6" s="9">
        <f>L6+Monthly!M6</f>
        <v>17907.73</v>
      </c>
      <c r="N6" s="9">
        <f>M6+Monthly!N6</f>
        <v>39162.240000000005</v>
      </c>
      <c r="O6" s="9">
        <f>N6+Monthly!O6</f>
        <v>71506.680000000008</v>
      </c>
      <c r="P6" s="9">
        <f>O6+Monthly!P6</f>
        <v>127496.33000000002</v>
      </c>
      <c r="Q6" s="9">
        <f>P6+Monthly!Q6</f>
        <v>273511.59999999998</v>
      </c>
      <c r="R6" s="9">
        <f>Q6+Monthly!R6</f>
        <v>377092.12999999995</v>
      </c>
      <c r="S6" s="9">
        <f>R6+Monthly!S6</f>
        <v>509550.20999999996</v>
      </c>
      <c r="T6" s="9">
        <f>S6+Monthly!T6</f>
        <v>622619.28</v>
      </c>
      <c r="U6" s="9">
        <f>T6+Monthly!U6</f>
        <v>745308.06</v>
      </c>
      <c r="V6" s="9">
        <f>U6+Monthly!V6</f>
        <v>817592.43</v>
      </c>
      <c r="W6" s="9">
        <f>V6+Monthly!W6</f>
        <v>893228.28</v>
      </c>
      <c r="X6" s="9">
        <f>W6+Monthly!X6</f>
        <v>997942.33000000007</v>
      </c>
      <c r="Y6" s="9">
        <f>X6+Monthly!Y6</f>
        <v>1173818.6100000001</v>
      </c>
      <c r="Z6" s="9">
        <f t="shared" si="1"/>
        <v>1173818.6100000001</v>
      </c>
      <c r="AA6" s="11">
        <f t="shared" si="0"/>
        <v>1464191.0199999998</v>
      </c>
    </row>
    <row r="7" spans="1:27" x14ac:dyDescent="0.25">
      <c r="A7" t="s">
        <v>32</v>
      </c>
      <c r="B7" s="5">
        <v>12656511.9</v>
      </c>
      <c r="C7" s="8">
        <v>12711796.539999999</v>
      </c>
      <c r="D7" s="9">
        <f>Monthly!D7</f>
        <v>0</v>
      </c>
      <c r="E7" s="9">
        <f>D7+Monthly!E7</f>
        <v>0</v>
      </c>
      <c r="F7" s="9">
        <f>E7+Monthly!F7</f>
        <v>0</v>
      </c>
      <c r="G7" s="9">
        <f>F7+Monthly!G7</f>
        <v>0</v>
      </c>
      <c r="H7" s="9">
        <f>G7+Monthly!H7</f>
        <v>0</v>
      </c>
      <c r="I7" s="9">
        <f>H7+Monthly!I7</f>
        <v>0</v>
      </c>
      <c r="J7" s="9">
        <f>I7+Monthly!J7</f>
        <v>0</v>
      </c>
      <c r="K7" s="9">
        <f>J7+Monthly!K7</f>
        <v>0</v>
      </c>
      <c r="L7" s="9">
        <f>K7+Monthly!L7</f>
        <v>47060</v>
      </c>
      <c r="M7" s="9">
        <f>L7+Monthly!M7</f>
        <v>132759.78</v>
      </c>
      <c r="N7" s="9">
        <f>M7+Monthly!N7</f>
        <v>158399.93</v>
      </c>
      <c r="O7" s="9">
        <f>N7+Monthly!O7</f>
        <v>371590.92</v>
      </c>
      <c r="P7" s="9">
        <f>O7+Monthly!P7</f>
        <v>895613.37999999989</v>
      </c>
      <c r="Q7" s="9">
        <f>P7+Monthly!Q7</f>
        <v>1734326.29</v>
      </c>
      <c r="R7" s="9">
        <f>Q7+Monthly!R7</f>
        <v>2966539.1100000003</v>
      </c>
      <c r="S7" s="9">
        <f>R7+Monthly!S7</f>
        <v>4369096.0600000005</v>
      </c>
      <c r="T7" s="9">
        <f>S7+Monthly!T7</f>
        <v>5685552.2300000004</v>
      </c>
      <c r="U7" s="9">
        <f>T7+Monthly!U7</f>
        <v>7055627.8500000006</v>
      </c>
      <c r="V7" s="9">
        <f>U7+Monthly!V7</f>
        <v>8706882.4900000002</v>
      </c>
      <c r="W7" s="9">
        <f>V7+Monthly!W7</f>
        <v>9132481.540000001</v>
      </c>
      <c r="X7" s="9">
        <f>W7+Monthly!X7</f>
        <v>10170407.530000001</v>
      </c>
      <c r="Y7" s="9">
        <f>X7+Monthly!Y7</f>
        <v>10556912.4</v>
      </c>
      <c r="Z7" s="9">
        <f t="shared" si="1"/>
        <v>10556912.4</v>
      </c>
      <c r="AA7" s="11">
        <f t="shared" si="0"/>
        <v>2154884.1399999987</v>
      </c>
    </row>
    <row r="8" spans="1:27" x14ac:dyDescent="0.25">
      <c r="A8" t="s">
        <v>33</v>
      </c>
      <c r="B8" s="4">
        <v>0</v>
      </c>
      <c r="C8" s="8">
        <v>6861502.4300000006</v>
      </c>
      <c r="D8" s="9">
        <f>Monthly!D8</f>
        <v>0</v>
      </c>
      <c r="E8" s="9">
        <f>D8+Monthly!E8</f>
        <v>0</v>
      </c>
      <c r="F8" s="9">
        <f>E8+Monthly!F8</f>
        <v>0</v>
      </c>
      <c r="G8" s="9">
        <f>F8+Monthly!G8</f>
        <v>0</v>
      </c>
      <c r="H8" s="9">
        <f>G8+Monthly!H8</f>
        <v>0</v>
      </c>
      <c r="I8" s="9">
        <f>H8+Monthly!I8</f>
        <v>0</v>
      </c>
      <c r="J8" s="9">
        <f>I8+Monthly!J8</f>
        <v>125.49</v>
      </c>
      <c r="K8" s="9">
        <f>J8+Monthly!K8</f>
        <v>599.04999999999995</v>
      </c>
      <c r="L8" s="9">
        <f>K8+Monthly!L8</f>
        <v>48010.310000000005</v>
      </c>
      <c r="M8" s="9">
        <f>L8+Monthly!M8</f>
        <v>126241.25</v>
      </c>
      <c r="N8" s="9">
        <f>M8+Monthly!N8</f>
        <v>425959.05999999994</v>
      </c>
      <c r="O8" s="9">
        <f>N8+Monthly!O8</f>
        <v>664693.39999999991</v>
      </c>
      <c r="P8" s="9">
        <f>O8+Monthly!P8</f>
        <v>874344.60999999987</v>
      </c>
      <c r="Q8" s="9">
        <f>P8+Monthly!Q8</f>
        <v>1137590.47</v>
      </c>
      <c r="R8" s="9">
        <f>Q8+Monthly!R8</f>
        <v>1488144.49</v>
      </c>
      <c r="S8" s="9">
        <f>R8+Monthly!S8</f>
        <v>1836633.81</v>
      </c>
      <c r="T8" s="9">
        <f>S8+Monthly!T8</f>
        <v>2214002.5300000003</v>
      </c>
      <c r="U8" s="9">
        <f>T8+Monthly!U8</f>
        <v>2622410.2000000002</v>
      </c>
      <c r="V8" s="9">
        <f>U8+Monthly!V8</f>
        <v>3004940.3600000003</v>
      </c>
      <c r="W8" s="9">
        <f>V8+Monthly!W8</f>
        <v>3403485.1700000004</v>
      </c>
      <c r="X8" s="9">
        <f>W8+Monthly!X8</f>
        <v>3676222.6300000004</v>
      </c>
      <c r="Y8" s="9">
        <f>X8+Monthly!Y8</f>
        <v>4047664.39</v>
      </c>
      <c r="Z8" s="9">
        <f t="shared" si="1"/>
        <v>4047664.39</v>
      </c>
      <c r="AA8" s="11">
        <f t="shared" si="0"/>
        <v>2813838.0400000005</v>
      </c>
    </row>
    <row r="9" spans="1:27" x14ac:dyDescent="0.25">
      <c r="A9" t="s">
        <v>34</v>
      </c>
      <c r="B9" s="4">
        <v>0</v>
      </c>
      <c r="C9" s="8">
        <v>3324908.87</v>
      </c>
      <c r="D9" s="9">
        <f>Monthly!D9</f>
        <v>0</v>
      </c>
      <c r="E9" s="9">
        <f>D9+Monthly!E9</f>
        <v>0</v>
      </c>
      <c r="F9" s="9">
        <f>E9+Monthly!F9</f>
        <v>41055.4</v>
      </c>
      <c r="G9" s="9">
        <f>F9+Monthly!G9</f>
        <v>120357.95000000001</v>
      </c>
      <c r="H9" s="9">
        <f>G9+Monthly!H9</f>
        <v>277004.87000000005</v>
      </c>
      <c r="I9" s="9">
        <f>H9+Monthly!I9</f>
        <v>454608.88000000006</v>
      </c>
      <c r="J9" s="9">
        <f>I9+Monthly!J9</f>
        <v>658774.96000000008</v>
      </c>
      <c r="K9" s="9">
        <f>J9+Monthly!K9</f>
        <v>813990.41</v>
      </c>
      <c r="L9" s="9">
        <f>K9+Monthly!L9</f>
        <v>985799.67</v>
      </c>
      <c r="M9" s="9">
        <f>L9+Monthly!M9</f>
        <v>1112678.78</v>
      </c>
      <c r="N9" s="9">
        <f>M9+Monthly!N9</f>
        <v>1207697.21</v>
      </c>
      <c r="O9" s="9">
        <f>N9+Monthly!O9</f>
        <v>1372132.23</v>
      </c>
      <c r="P9" s="9">
        <f>O9+Monthly!P9</f>
        <v>1519589.47</v>
      </c>
      <c r="Q9" s="9">
        <f>P9+Monthly!Q9</f>
        <v>1689475.81</v>
      </c>
      <c r="R9" s="9">
        <f>Q9+Monthly!R9</f>
        <v>1826617.58</v>
      </c>
      <c r="S9" s="9">
        <f>R9+Monthly!S9</f>
        <v>1992708.81</v>
      </c>
      <c r="T9" s="9">
        <f>S9+Monthly!T9</f>
        <v>2112974.2600000002</v>
      </c>
      <c r="U9" s="9">
        <f>T9+Monthly!U9</f>
        <v>2295018.6</v>
      </c>
      <c r="V9" s="9">
        <f>U9+Monthly!V9</f>
        <v>2424684.25</v>
      </c>
      <c r="W9" s="9">
        <f>V9+Monthly!W9</f>
        <v>2550144.9500000002</v>
      </c>
      <c r="X9" s="9">
        <f>W9+Monthly!X9</f>
        <v>2629646.4300000002</v>
      </c>
      <c r="Y9" s="9">
        <f>X9+Monthly!Y9</f>
        <v>2687005.9000000004</v>
      </c>
      <c r="Z9" s="9">
        <f t="shared" si="1"/>
        <v>2687005.9000000004</v>
      </c>
      <c r="AA9" s="11">
        <f t="shared" si="0"/>
        <v>637902.96999999974</v>
      </c>
    </row>
    <row r="10" spans="1:27" x14ac:dyDescent="0.25">
      <c r="A10" t="s">
        <v>35</v>
      </c>
      <c r="B10" s="5">
        <v>14812668.300000001</v>
      </c>
      <c r="C10" s="8">
        <v>20104647.009999998</v>
      </c>
      <c r="D10" s="9">
        <f>Monthly!D10</f>
        <v>119920.5</v>
      </c>
      <c r="E10" s="9">
        <f>D10+Monthly!E10</f>
        <v>467035.57999999996</v>
      </c>
      <c r="F10" s="9">
        <f>E10+Monthly!F10</f>
        <v>795485.74</v>
      </c>
      <c r="G10" s="9">
        <f>F10+Monthly!G10</f>
        <v>1610450.59</v>
      </c>
      <c r="H10" s="9">
        <f>G10+Monthly!H10</f>
        <v>2373351.08</v>
      </c>
      <c r="I10" s="9">
        <f>H10+Monthly!I10</f>
        <v>3014019.4000000004</v>
      </c>
      <c r="J10" s="9">
        <f>I10+Monthly!J10</f>
        <v>3858077.1000000006</v>
      </c>
      <c r="K10" s="9">
        <f>J10+Monthly!K10</f>
        <v>4890257.7600000007</v>
      </c>
      <c r="L10" s="9">
        <f>K10+Monthly!L10</f>
        <v>5541676.1900000004</v>
      </c>
      <c r="M10" s="9">
        <f>L10+Monthly!M10</f>
        <v>6104823.5600000005</v>
      </c>
      <c r="N10" s="9">
        <f>M10+Monthly!N10</f>
        <v>7015351.040000001</v>
      </c>
      <c r="O10" s="9">
        <f>N10+Monthly!O10</f>
        <v>7578125.9500000011</v>
      </c>
      <c r="P10" s="9">
        <f>O10+Monthly!P10</f>
        <v>8203839.1300000008</v>
      </c>
      <c r="Q10" s="9">
        <f>P10+Monthly!Q10</f>
        <v>8802816.0800000001</v>
      </c>
      <c r="R10" s="9">
        <f>Q10+Monthly!R10</f>
        <v>9501485.9299999997</v>
      </c>
      <c r="S10" s="9">
        <f>R10+Monthly!S10</f>
        <v>10307601.439999999</v>
      </c>
      <c r="T10" s="9">
        <f>S10+Monthly!T10</f>
        <v>10701238.609999999</v>
      </c>
      <c r="U10" s="9">
        <f>T10+Monthly!U10</f>
        <v>11132991</v>
      </c>
      <c r="V10" s="9">
        <f>U10+Monthly!V10</f>
        <v>11554867.369999999</v>
      </c>
      <c r="W10" s="9">
        <f>V10+Monthly!W10</f>
        <v>12040452.439999999</v>
      </c>
      <c r="X10" s="9">
        <f>W10+Monthly!X10</f>
        <v>13535754.98</v>
      </c>
      <c r="Y10" s="9">
        <f>X10+Monthly!Y10</f>
        <v>15031581.060000001</v>
      </c>
      <c r="Z10" s="9">
        <f t="shared" si="1"/>
        <v>15031581.060000001</v>
      </c>
      <c r="AA10" s="11">
        <f t="shared" si="0"/>
        <v>5073065.9499999974</v>
      </c>
    </row>
    <row r="11" spans="1:27" x14ac:dyDescent="0.25">
      <c r="A11" t="s">
        <v>36</v>
      </c>
      <c r="B11" s="4">
        <v>0</v>
      </c>
      <c r="C11" s="8">
        <v>10425442.390000002</v>
      </c>
      <c r="D11" s="9">
        <f>Monthly!D11</f>
        <v>0</v>
      </c>
      <c r="E11" s="9">
        <f>D11+Monthly!E11</f>
        <v>0</v>
      </c>
      <c r="F11" s="9">
        <f>E11+Monthly!F11</f>
        <v>0</v>
      </c>
      <c r="G11" s="9">
        <f>F11+Monthly!G11</f>
        <v>0</v>
      </c>
      <c r="H11" s="9">
        <f>G11+Monthly!H11</f>
        <v>0</v>
      </c>
      <c r="I11" s="9">
        <f>H11+Monthly!I11</f>
        <v>18941.269999999997</v>
      </c>
      <c r="J11" s="9">
        <f>I11+Monthly!J11</f>
        <v>30429.729999999996</v>
      </c>
      <c r="K11" s="9">
        <f>J11+Monthly!K11</f>
        <v>51269.709999999992</v>
      </c>
      <c r="L11" s="9">
        <f>K11+Monthly!L11</f>
        <v>70768.349999999991</v>
      </c>
      <c r="M11" s="9">
        <f>L11+Monthly!M11</f>
        <v>94212.479999999981</v>
      </c>
      <c r="N11" s="9">
        <f>M11+Monthly!N11</f>
        <v>527415.53</v>
      </c>
      <c r="O11" s="9">
        <f>N11+Monthly!O11</f>
        <v>1093528.6200000001</v>
      </c>
      <c r="P11" s="9">
        <f>O11+Monthly!P11</f>
        <v>1645906.21</v>
      </c>
      <c r="Q11" s="9">
        <f>P11+Monthly!Q11</f>
        <v>2369448.7799999998</v>
      </c>
      <c r="R11" s="9">
        <f>Q11+Monthly!R11</f>
        <v>3074858.5999999996</v>
      </c>
      <c r="S11" s="9">
        <f>R11+Monthly!S11</f>
        <v>3708088.1799999997</v>
      </c>
      <c r="T11" s="9">
        <f>S11+Monthly!T11</f>
        <v>4797155.22</v>
      </c>
      <c r="U11" s="9">
        <f>T11+Monthly!U11</f>
        <v>5426076.6999999993</v>
      </c>
      <c r="V11" s="9">
        <f>U11+Monthly!V11</f>
        <v>5426076.6999999993</v>
      </c>
      <c r="W11" s="9">
        <f>V11+Monthly!W11</f>
        <v>6099873.459999999</v>
      </c>
      <c r="X11" s="9">
        <f>W11+Monthly!X11</f>
        <v>6928245.2599999988</v>
      </c>
      <c r="Y11" s="9">
        <f>X11+Monthly!Y11</f>
        <v>7829392.919999999</v>
      </c>
      <c r="Z11" s="9">
        <f t="shared" si="1"/>
        <v>7829392.919999999</v>
      </c>
      <c r="AA11" s="11">
        <f t="shared" si="0"/>
        <v>2596049.4700000035</v>
      </c>
    </row>
    <row r="12" spans="1:27" x14ac:dyDescent="0.25">
      <c r="A12" t="s">
        <v>37</v>
      </c>
      <c r="B12" s="4">
        <v>0</v>
      </c>
      <c r="C12" s="8">
        <v>7242156.0499999998</v>
      </c>
      <c r="D12" s="9">
        <f>Monthly!D12</f>
        <v>0</v>
      </c>
      <c r="E12" s="9">
        <f>D12+Monthly!E12</f>
        <v>0</v>
      </c>
      <c r="F12" s="9">
        <f>E12+Monthly!F12</f>
        <v>0</v>
      </c>
      <c r="G12" s="9">
        <f>F12+Monthly!G12</f>
        <v>0</v>
      </c>
      <c r="H12" s="9">
        <f>G12+Monthly!H12</f>
        <v>0</v>
      </c>
      <c r="I12" s="9">
        <f>H12+Monthly!I12</f>
        <v>2075.1600000000003</v>
      </c>
      <c r="J12" s="9">
        <f>I12+Monthly!J12</f>
        <v>2243.5100000000002</v>
      </c>
      <c r="K12" s="9">
        <f>J12+Monthly!K12</f>
        <v>2262.2400000000002</v>
      </c>
      <c r="L12" s="9">
        <f>K12+Monthly!L12</f>
        <v>2283.8000000000002</v>
      </c>
      <c r="M12" s="9">
        <f>L12+Monthly!M12</f>
        <v>4765.58</v>
      </c>
      <c r="N12" s="9">
        <f>M12+Monthly!N12</f>
        <v>7793.45</v>
      </c>
      <c r="O12" s="9">
        <f>N12+Monthly!O12</f>
        <v>10393.77</v>
      </c>
      <c r="P12" s="9">
        <f>O12+Monthly!P12</f>
        <v>292000.92000000004</v>
      </c>
      <c r="Q12" s="9">
        <f>P12+Monthly!Q12</f>
        <v>391957.51000000007</v>
      </c>
      <c r="R12" s="9">
        <f>Q12+Monthly!R12</f>
        <v>610123.35000000009</v>
      </c>
      <c r="S12" s="9">
        <f>R12+Monthly!S12</f>
        <v>1009957.04</v>
      </c>
      <c r="T12" s="9">
        <f>S12+Monthly!T12</f>
        <v>1110694.49</v>
      </c>
      <c r="U12" s="9">
        <f>T12+Monthly!U12</f>
        <v>1378437.1400000001</v>
      </c>
      <c r="V12" s="9">
        <f>U12+Monthly!V12</f>
        <v>1516866.7300000002</v>
      </c>
      <c r="W12" s="9">
        <f>V12+Monthly!W12</f>
        <v>1625664.3600000003</v>
      </c>
      <c r="X12" s="9">
        <f>W12+Monthly!X12</f>
        <v>1810491.6800000004</v>
      </c>
      <c r="Y12" s="9">
        <f>X12+Monthly!Y12</f>
        <v>1988650.7600000005</v>
      </c>
      <c r="Z12" s="9">
        <f t="shared" si="1"/>
        <v>1988650.7600000005</v>
      </c>
      <c r="AA12" s="11">
        <f t="shared" si="0"/>
        <v>5253505.2899999991</v>
      </c>
    </row>
    <row r="13" spans="1:27" x14ac:dyDescent="0.25">
      <c r="A13" t="s">
        <v>38</v>
      </c>
      <c r="B13" s="4">
        <v>0</v>
      </c>
      <c r="C13" s="8">
        <v>251171.60999999996</v>
      </c>
      <c r="D13" s="9">
        <f>Monthly!D13</f>
        <v>0</v>
      </c>
      <c r="E13" s="9">
        <f>D13+Monthly!E13</f>
        <v>0</v>
      </c>
      <c r="F13" s="9">
        <f>E13+Monthly!F13</f>
        <v>3992.99</v>
      </c>
      <c r="G13" s="9">
        <f>F13+Monthly!G13</f>
        <v>11273.08</v>
      </c>
      <c r="H13" s="9">
        <f>G13+Monthly!H13</f>
        <v>50568.020000000004</v>
      </c>
      <c r="I13" s="9">
        <f>H13+Monthly!I13</f>
        <v>80276.33</v>
      </c>
      <c r="J13" s="9">
        <f>I13+Monthly!J13</f>
        <v>86964.81</v>
      </c>
      <c r="K13" s="9">
        <f>J13+Monthly!K13</f>
        <v>87172.84</v>
      </c>
      <c r="L13" s="9">
        <f>K13+Monthly!L13</f>
        <v>87452.39</v>
      </c>
      <c r="M13" s="9">
        <f>L13+Monthly!M13</f>
        <v>87582.02</v>
      </c>
      <c r="N13" s="9">
        <f>M13+Monthly!N13</f>
        <v>87725.41</v>
      </c>
      <c r="O13" s="9">
        <f>N13+Monthly!O13</f>
        <v>88338.63</v>
      </c>
      <c r="P13" s="9">
        <f>O13+Monthly!P13</f>
        <v>97224.36</v>
      </c>
      <c r="Q13" s="9">
        <f>P13+Monthly!Q13</f>
        <v>105835.83</v>
      </c>
      <c r="R13" s="9">
        <f>Q13+Monthly!R13</f>
        <v>115309.99</v>
      </c>
      <c r="S13" s="9">
        <f>R13+Monthly!S13</f>
        <v>119223.86</v>
      </c>
      <c r="T13" s="9">
        <f>S13+Monthly!T13</f>
        <v>137591.15</v>
      </c>
      <c r="U13" s="9">
        <f>T13+Monthly!U13</f>
        <v>143920.54999999999</v>
      </c>
      <c r="V13" s="9">
        <f>U13+Monthly!V13</f>
        <v>167685.46</v>
      </c>
      <c r="W13" s="9">
        <f>V13+Monthly!W13</f>
        <v>202670.53999999998</v>
      </c>
      <c r="X13" s="9">
        <f>W13+Monthly!X13</f>
        <v>220449.05</v>
      </c>
      <c r="Y13" s="9">
        <f>X13+Monthly!Y13</f>
        <v>225126.9</v>
      </c>
      <c r="Z13" s="9">
        <f t="shared" si="1"/>
        <v>225126.9</v>
      </c>
      <c r="AA13" s="11">
        <f t="shared" si="0"/>
        <v>26044.709999999963</v>
      </c>
    </row>
    <row r="14" spans="1:27" x14ac:dyDescent="0.25">
      <c r="A14" t="s">
        <v>39</v>
      </c>
      <c r="B14" s="4">
        <v>0</v>
      </c>
      <c r="C14" s="8">
        <v>3546196.6799999997</v>
      </c>
      <c r="D14" s="9">
        <f>Monthly!D14</f>
        <v>0</v>
      </c>
      <c r="E14" s="9">
        <f>D14+Monthly!E14</f>
        <v>0</v>
      </c>
      <c r="F14" s="9">
        <f>E14+Monthly!F14</f>
        <v>0</v>
      </c>
      <c r="G14" s="9">
        <f>F14+Monthly!G14</f>
        <v>0</v>
      </c>
      <c r="H14" s="9">
        <f>G14+Monthly!H14</f>
        <v>0</v>
      </c>
      <c r="I14" s="9">
        <f>H14+Monthly!I14</f>
        <v>0</v>
      </c>
      <c r="J14" s="9">
        <f>I14+Monthly!J14</f>
        <v>0</v>
      </c>
      <c r="K14" s="9">
        <f>J14+Monthly!K14</f>
        <v>0</v>
      </c>
      <c r="L14" s="9">
        <f>K14+Monthly!L14</f>
        <v>0</v>
      </c>
      <c r="M14" s="9">
        <f>L14+Monthly!M14</f>
        <v>0</v>
      </c>
      <c r="N14" s="9">
        <f>M14+Monthly!N14</f>
        <v>176338</v>
      </c>
      <c r="O14" s="9">
        <f>N14+Monthly!O14</f>
        <v>351664.57</v>
      </c>
      <c r="P14" s="9">
        <f>O14+Monthly!P14</f>
        <v>537415.42000000004</v>
      </c>
      <c r="Q14" s="9">
        <f>P14+Monthly!Q14</f>
        <v>722290.46400000004</v>
      </c>
      <c r="R14" s="9">
        <f>Q14+Monthly!R14</f>
        <v>980772.50399999996</v>
      </c>
      <c r="S14" s="9">
        <f>R14+Monthly!S14</f>
        <v>1358425.9839999999</v>
      </c>
      <c r="T14" s="9">
        <f>S14+Monthly!T14</f>
        <v>1763325.6039999998</v>
      </c>
      <c r="U14" s="9">
        <f>T14+Monthly!U14</f>
        <v>2163350.8139999998</v>
      </c>
      <c r="V14" s="9">
        <f>U14+Monthly!V14</f>
        <v>2379143.7039999999</v>
      </c>
      <c r="W14" s="9">
        <f>V14+Monthly!W14</f>
        <v>2379143.7039999999</v>
      </c>
      <c r="X14" s="9">
        <f>W14+Monthly!X14</f>
        <v>2402105.054</v>
      </c>
      <c r="Y14" s="9">
        <f>X14+Monthly!Y14</f>
        <v>2402105.054</v>
      </c>
      <c r="Z14" s="9">
        <f t="shared" si="1"/>
        <v>2402105.054</v>
      </c>
      <c r="AA14" s="11">
        <f t="shared" si="0"/>
        <v>1144091.6259999997</v>
      </c>
    </row>
    <row r="15" spans="1:27" x14ac:dyDescent="0.25">
      <c r="A15" t="s">
        <v>40</v>
      </c>
      <c r="B15" s="4">
        <v>0</v>
      </c>
      <c r="C15" s="8">
        <v>9380076.5700000003</v>
      </c>
      <c r="D15" s="9">
        <f>Monthly!D15</f>
        <v>0</v>
      </c>
      <c r="E15" s="9">
        <f>D15+Monthly!E15</f>
        <v>0</v>
      </c>
      <c r="F15" s="9">
        <f>E15+Monthly!F15</f>
        <v>0</v>
      </c>
      <c r="G15" s="9">
        <f>F15+Monthly!G15</f>
        <v>2208.75</v>
      </c>
      <c r="H15" s="9">
        <f>G15+Monthly!H15</f>
        <v>19288.239999999998</v>
      </c>
      <c r="I15" s="9">
        <f>H15+Monthly!I15</f>
        <v>71908.62</v>
      </c>
      <c r="J15" s="9">
        <f>I15+Monthly!J15</f>
        <v>140515.4</v>
      </c>
      <c r="K15" s="9">
        <f>J15+Monthly!K15</f>
        <v>214725.45</v>
      </c>
      <c r="L15" s="9">
        <f>K15+Monthly!L15</f>
        <v>316602.87</v>
      </c>
      <c r="M15" s="9">
        <f>L15+Monthly!M15</f>
        <v>385186.25</v>
      </c>
      <c r="N15" s="9">
        <f>M15+Monthly!N15</f>
        <v>557888.99</v>
      </c>
      <c r="O15" s="9">
        <f>N15+Monthly!O15</f>
        <v>1193691.6500000001</v>
      </c>
      <c r="P15" s="9">
        <f>O15+Monthly!P15</f>
        <v>1635792.5700000003</v>
      </c>
      <c r="Q15" s="9">
        <f>P15+Monthly!Q15</f>
        <v>2208519.5</v>
      </c>
      <c r="R15" s="9">
        <f>Q15+Monthly!R15</f>
        <v>2670505.7400000002</v>
      </c>
      <c r="S15" s="9">
        <f>R15+Monthly!S15</f>
        <v>3080328.1</v>
      </c>
      <c r="T15" s="9">
        <f>S15+Monthly!T15</f>
        <v>3218487.94</v>
      </c>
      <c r="U15" s="9">
        <f>T15+Monthly!U15</f>
        <v>3458868.2</v>
      </c>
      <c r="V15" s="9">
        <f>U15+Monthly!V15</f>
        <v>3743765.3400000003</v>
      </c>
      <c r="W15" s="9">
        <f>V15+Monthly!W15</f>
        <v>3942503.3600000003</v>
      </c>
      <c r="X15" s="9">
        <f>W15+Monthly!X15</f>
        <v>4266855.04</v>
      </c>
      <c r="Y15" s="9">
        <f>X15+Monthly!Y15</f>
        <v>4515969.91</v>
      </c>
      <c r="Z15" s="9">
        <f t="shared" si="1"/>
        <v>4515969.91</v>
      </c>
      <c r="AA15" s="11">
        <f t="shared" si="0"/>
        <v>4864106.66</v>
      </c>
    </row>
    <row r="16" spans="1:27" x14ac:dyDescent="0.25">
      <c r="A16" t="s">
        <v>41</v>
      </c>
      <c r="B16" s="5">
        <v>12377621</v>
      </c>
      <c r="C16" s="8">
        <v>16682343.84</v>
      </c>
      <c r="D16" s="9">
        <f>Monthly!D16</f>
        <v>0</v>
      </c>
      <c r="E16" s="9">
        <f>D16+Monthly!E16</f>
        <v>60076.160000000003</v>
      </c>
      <c r="F16" s="9">
        <f>E16+Monthly!F16</f>
        <v>194206.16</v>
      </c>
      <c r="G16" s="9">
        <f>F16+Monthly!G16</f>
        <v>312111.81</v>
      </c>
      <c r="H16" s="9">
        <f>G16+Monthly!H16</f>
        <v>358227.54</v>
      </c>
      <c r="I16" s="9">
        <f>H16+Monthly!I16</f>
        <v>485842.26</v>
      </c>
      <c r="J16" s="9">
        <f>I16+Monthly!J16</f>
        <v>485842.26</v>
      </c>
      <c r="K16" s="9">
        <f>J16+Monthly!K16</f>
        <v>505602.26</v>
      </c>
      <c r="L16" s="9">
        <f>K16+Monthly!L16</f>
        <v>505602.26</v>
      </c>
      <c r="M16" s="9">
        <f>L16+Monthly!M16</f>
        <v>521582.26</v>
      </c>
      <c r="N16" s="9">
        <f>M16+Monthly!N16</f>
        <v>521582.26</v>
      </c>
      <c r="O16" s="9">
        <f>N16+Monthly!O16</f>
        <v>521582.26</v>
      </c>
      <c r="P16" s="9">
        <f>O16+Monthly!P16</f>
        <v>545242.26</v>
      </c>
      <c r="Q16" s="9">
        <f>P16+Monthly!Q16</f>
        <v>562391.38</v>
      </c>
      <c r="R16" s="9">
        <f>Q16+Monthly!R16</f>
        <v>631635.12</v>
      </c>
      <c r="S16" s="9">
        <f>R16+Monthly!S16</f>
        <v>669860.77</v>
      </c>
      <c r="T16" s="9">
        <f>S16+Monthly!T16</f>
        <v>977492.86</v>
      </c>
      <c r="U16" s="9">
        <f>T16+Monthly!U16</f>
        <v>1271283.95</v>
      </c>
      <c r="V16" s="9">
        <f>U16+Monthly!V16</f>
        <v>2765294.5</v>
      </c>
      <c r="W16" s="9">
        <f>V16+Monthly!W16</f>
        <v>3569050.45</v>
      </c>
      <c r="X16" s="9">
        <f>W16+Monthly!X16</f>
        <v>4258300.46</v>
      </c>
      <c r="Y16" s="9">
        <f>X16+Monthly!Y16</f>
        <v>5211114.6500000004</v>
      </c>
      <c r="Z16" s="9">
        <f t="shared" si="1"/>
        <v>5211114.6500000004</v>
      </c>
      <c r="AA16" s="11">
        <f t="shared" si="0"/>
        <v>11471229.189999999</v>
      </c>
    </row>
    <row r="17" spans="1:27" x14ac:dyDescent="0.25">
      <c r="A17" t="s">
        <v>42</v>
      </c>
      <c r="B17" s="4">
        <v>0</v>
      </c>
      <c r="C17" s="8">
        <v>2159986.5499999998</v>
      </c>
      <c r="D17" s="9">
        <f>Monthly!D17</f>
        <v>0</v>
      </c>
      <c r="E17" s="9">
        <f>D17+Monthly!E17</f>
        <v>0</v>
      </c>
      <c r="F17" s="9">
        <f>E17+Monthly!F17</f>
        <v>0</v>
      </c>
      <c r="G17" s="9">
        <f>F17+Monthly!G17</f>
        <v>87785.590000000011</v>
      </c>
      <c r="H17" s="9">
        <f>G17+Monthly!H17</f>
        <v>155117.45000000001</v>
      </c>
      <c r="I17" s="9">
        <f>H17+Monthly!I17</f>
        <v>241297.35000000003</v>
      </c>
      <c r="J17" s="9">
        <f>I17+Monthly!J17</f>
        <v>298857.84000000003</v>
      </c>
      <c r="K17" s="9">
        <f>J17+Monthly!K17</f>
        <v>395945.2</v>
      </c>
      <c r="L17" s="9">
        <f>K17+Monthly!L17</f>
        <v>592465.59</v>
      </c>
      <c r="M17" s="9">
        <f>L17+Monthly!M17</f>
        <v>826713.85</v>
      </c>
      <c r="N17" s="9">
        <f>M17+Monthly!N17</f>
        <v>1100248.9099999999</v>
      </c>
      <c r="O17" s="9">
        <f>N17+Monthly!O17</f>
        <v>1446868.13</v>
      </c>
      <c r="P17" s="9">
        <f>O17+Monthly!P17</f>
        <v>1796378.54</v>
      </c>
      <c r="Q17" s="9">
        <f>P17+Monthly!Q17</f>
        <v>1931150.85</v>
      </c>
      <c r="R17" s="9">
        <f>Q17+Monthly!R17</f>
        <v>2101794.4300000002</v>
      </c>
      <c r="S17" s="9">
        <f>R17+Monthly!S17</f>
        <v>2153699.71</v>
      </c>
      <c r="T17" s="9">
        <f>S17+Monthly!T17</f>
        <v>2153699.71</v>
      </c>
      <c r="U17" s="9">
        <f>T17+Monthly!U17</f>
        <v>2153699.71</v>
      </c>
      <c r="V17" s="9">
        <f>U17+Monthly!V17</f>
        <v>2153699.71</v>
      </c>
      <c r="W17" s="9">
        <f>V17+Monthly!W17</f>
        <v>2153699.71</v>
      </c>
      <c r="X17" s="9">
        <f>W17+Monthly!X17</f>
        <v>2153699.71</v>
      </c>
      <c r="Y17" s="9">
        <f>X17+Monthly!Y17</f>
        <v>2153699.71</v>
      </c>
      <c r="Z17" s="9">
        <f t="shared" si="1"/>
        <v>2153699.71</v>
      </c>
      <c r="AA17" s="11">
        <f t="shared" si="0"/>
        <v>6286.839999999851</v>
      </c>
    </row>
    <row r="18" spans="1:27" x14ac:dyDescent="0.25">
      <c r="A18" t="s">
        <v>43</v>
      </c>
      <c r="B18" s="4">
        <v>0</v>
      </c>
      <c r="C18" s="8">
        <v>4371518.09</v>
      </c>
      <c r="D18" s="9">
        <f>Monthly!D18</f>
        <v>0</v>
      </c>
      <c r="E18" s="9">
        <f>D18+Monthly!E18</f>
        <v>0</v>
      </c>
      <c r="F18" s="9">
        <f>E18+Monthly!F18</f>
        <v>0</v>
      </c>
      <c r="G18" s="9">
        <f>F18+Monthly!G18</f>
        <v>0</v>
      </c>
      <c r="H18" s="9">
        <f>G18+Monthly!H18</f>
        <v>0</v>
      </c>
      <c r="I18" s="9">
        <f>H18+Monthly!I18</f>
        <v>256855.96</v>
      </c>
      <c r="J18" s="9">
        <f>I18+Monthly!J18</f>
        <v>648481.52</v>
      </c>
      <c r="K18" s="9">
        <f>J18+Monthly!K18</f>
        <v>1104700.99</v>
      </c>
      <c r="L18" s="9">
        <f>K18+Monthly!L18</f>
        <v>1304165.54</v>
      </c>
      <c r="M18" s="9">
        <f>L18+Monthly!M18</f>
        <v>1458034.12</v>
      </c>
      <c r="N18" s="9">
        <f>M18+Monthly!N18</f>
        <v>1656488.07</v>
      </c>
      <c r="O18" s="9">
        <f>N18+Monthly!O18</f>
        <v>1857270.6600000001</v>
      </c>
      <c r="P18" s="9">
        <f>O18+Monthly!P18</f>
        <v>2072805.32</v>
      </c>
      <c r="Q18" s="9">
        <f>P18+Monthly!Q18</f>
        <v>2208723.73</v>
      </c>
      <c r="R18" s="9">
        <f>Q18+Monthly!R18</f>
        <v>2394923.2799999998</v>
      </c>
      <c r="S18" s="9">
        <f>R18+Monthly!S18</f>
        <v>2627746.5299999998</v>
      </c>
      <c r="T18" s="9">
        <f>S18+Monthly!T18</f>
        <v>2819851.3099999996</v>
      </c>
      <c r="U18" s="9">
        <f>T18+Monthly!U18</f>
        <v>2860574.3299999996</v>
      </c>
      <c r="V18" s="9">
        <f>U18+Monthly!V18</f>
        <v>3080142.6099999994</v>
      </c>
      <c r="W18" s="9">
        <f>V18+Monthly!W18</f>
        <v>3320111.5199999996</v>
      </c>
      <c r="X18" s="9">
        <f>W18+Monthly!X18</f>
        <v>3635884.7199999997</v>
      </c>
      <c r="Y18" s="9">
        <f>X18+Monthly!Y18</f>
        <v>3884769.9299999997</v>
      </c>
      <c r="Z18" s="9">
        <f t="shared" si="1"/>
        <v>3884769.9299999997</v>
      </c>
      <c r="AA18" s="11">
        <f t="shared" si="0"/>
        <v>486748.16000000015</v>
      </c>
    </row>
    <row r="19" spans="1:27" x14ac:dyDescent="0.25">
      <c r="A19" t="s">
        <v>44</v>
      </c>
      <c r="B19" s="4">
        <v>0</v>
      </c>
      <c r="C19" s="8">
        <v>2145327.7999999998</v>
      </c>
      <c r="D19" s="9">
        <f>Monthly!D19</f>
        <v>0</v>
      </c>
      <c r="E19" s="9">
        <f>D19+Monthly!E19</f>
        <v>0</v>
      </c>
      <c r="F19" s="9">
        <f>E19+Monthly!F19</f>
        <v>0</v>
      </c>
      <c r="G19" s="9">
        <f>F19+Monthly!G19</f>
        <v>0</v>
      </c>
      <c r="H19" s="9">
        <f>G19+Monthly!H19</f>
        <v>0</v>
      </c>
      <c r="I19" s="9">
        <f>H19+Monthly!I19</f>
        <v>0</v>
      </c>
      <c r="J19" s="9">
        <f>I19+Monthly!J19</f>
        <v>188288.31</v>
      </c>
      <c r="K19" s="9">
        <f>J19+Monthly!K19</f>
        <v>188288.31</v>
      </c>
      <c r="L19" s="9">
        <f>K19+Monthly!L19</f>
        <v>350554.67000000004</v>
      </c>
      <c r="M19" s="9">
        <f>L19+Monthly!M19</f>
        <v>482902.38</v>
      </c>
      <c r="N19" s="9">
        <f>M19+Monthly!N19</f>
        <v>707851.1</v>
      </c>
      <c r="O19" s="9">
        <f>N19+Monthly!O19</f>
        <v>876407.04</v>
      </c>
      <c r="P19" s="9">
        <f>O19+Monthly!P19</f>
        <v>1044751.48</v>
      </c>
      <c r="Q19" s="9">
        <f>P19+Monthly!Q19</f>
        <v>1217777.98</v>
      </c>
      <c r="R19" s="9">
        <f>Q19+Monthly!R19</f>
        <v>1318854.81</v>
      </c>
      <c r="S19" s="9">
        <f>R19+Monthly!S19</f>
        <v>1420987.09</v>
      </c>
      <c r="T19" s="9">
        <f>S19+Monthly!T19</f>
        <v>1551670.79</v>
      </c>
      <c r="U19" s="9">
        <f>T19+Monthly!U19</f>
        <v>1676715.3900000001</v>
      </c>
      <c r="V19" s="9">
        <f>U19+Monthly!V19</f>
        <v>1794459.7100000002</v>
      </c>
      <c r="W19" s="9">
        <f>V19+Monthly!W19</f>
        <v>1839201.2300000002</v>
      </c>
      <c r="X19" s="9">
        <f>W19+Monthly!X19</f>
        <v>1884734.62</v>
      </c>
      <c r="Y19" s="9">
        <f>X19+Monthly!Y19</f>
        <v>1943662.1300000001</v>
      </c>
      <c r="Z19" s="9">
        <f t="shared" si="1"/>
        <v>1943662.1300000001</v>
      </c>
      <c r="AA19" s="11">
        <f t="shared" si="0"/>
        <v>201665.66999999969</v>
      </c>
    </row>
    <row r="20" spans="1:27" x14ac:dyDescent="0.25">
      <c r="A20" t="s">
        <v>45</v>
      </c>
      <c r="B20" s="4">
        <v>0</v>
      </c>
      <c r="C20" s="8">
        <v>3608351.4099999997</v>
      </c>
      <c r="D20" s="9">
        <f>Monthly!D20</f>
        <v>0</v>
      </c>
      <c r="E20" s="9">
        <f>D20+Monthly!E20</f>
        <v>0</v>
      </c>
      <c r="F20" s="9">
        <f>E20+Monthly!F20</f>
        <v>11173.19</v>
      </c>
      <c r="G20" s="9">
        <f>F20+Monthly!G20</f>
        <v>20185.72</v>
      </c>
      <c r="H20" s="9">
        <f>G20+Monthly!H20</f>
        <v>65724.45</v>
      </c>
      <c r="I20" s="9">
        <f>H20+Monthly!I20</f>
        <v>98576.44</v>
      </c>
      <c r="J20" s="9">
        <f>I20+Monthly!J20</f>
        <v>178261.86</v>
      </c>
      <c r="K20" s="9">
        <f>J20+Monthly!K20</f>
        <v>353003.33999999997</v>
      </c>
      <c r="L20" s="9">
        <f>K20+Monthly!L20</f>
        <v>577331.16999999993</v>
      </c>
      <c r="M20" s="9">
        <f>L20+Monthly!M20</f>
        <v>809105.20999999985</v>
      </c>
      <c r="N20" s="9">
        <f>M20+Monthly!N20</f>
        <v>949721.70999999985</v>
      </c>
      <c r="O20" s="9">
        <f>N20+Monthly!O20</f>
        <v>1286832.5899999999</v>
      </c>
      <c r="P20" s="9">
        <f>O20+Monthly!P20</f>
        <v>1577492.9499999997</v>
      </c>
      <c r="Q20" s="9">
        <f>P20+Monthly!Q20</f>
        <v>1946723.3599999999</v>
      </c>
      <c r="R20" s="9">
        <f>Q20+Monthly!R20</f>
        <v>2476649.11</v>
      </c>
      <c r="S20" s="9">
        <f>R20+Monthly!S20</f>
        <v>2896554.94</v>
      </c>
      <c r="T20" s="9">
        <f>S20+Monthly!T20</f>
        <v>3305324.08</v>
      </c>
      <c r="U20" s="9">
        <f>T20+Monthly!U20</f>
        <v>3486531.46</v>
      </c>
      <c r="V20" s="9">
        <f>U20+Monthly!V20</f>
        <v>3531389.89</v>
      </c>
      <c r="W20" s="9">
        <f>V20+Monthly!W20</f>
        <v>3531389.89</v>
      </c>
      <c r="X20" s="9">
        <f>W20+Monthly!X20</f>
        <v>3531389.89</v>
      </c>
      <c r="Y20" s="9">
        <f>X20+Monthly!Y20</f>
        <v>3531389.89</v>
      </c>
      <c r="Z20" s="9">
        <f t="shared" si="1"/>
        <v>3531389.89</v>
      </c>
      <c r="AA20" s="11">
        <f t="shared" si="0"/>
        <v>76961.519999999553</v>
      </c>
    </row>
    <row r="21" spans="1:27" x14ac:dyDescent="0.25">
      <c r="A21" t="s">
        <v>46</v>
      </c>
      <c r="B21" s="4">
        <v>0</v>
      </c>
      <c r="C21" s="8">
        <v>4690704.59</v>
      </c>
      <c r="D21" s="9">
        <f>Monthly!D21</f>
        <v>0</v>
      </c>
      <c r="E21" s="9">
        <f>D21+Monthly!E21</f>
        <v>0</v>
      </c>
      <c r="F21" s="9">
        <f>E21+Monthly!F21</f>
        <v>0</v>
      </c>
      <c r="G21" s="9">
        <f>F21+Monthly!G21</f>
        <v>0</v>
      </c>
      <c r="H21" s="9">
        <f>G21+Monthly!H21</f>
        <v>0</v>
      </c>
      <c r="I21" s="9">
        <f>H21+Monthly!I21</f>
        <v>0</v>
      </c>
      <c r="J21" s="9">
        <f>I21+Monthly!J21</f>
        <v>285199.30000000005</v>
      </c>
      <c r="K21" s="9">
        <f>J21+Monthly!K21</f>
        <v>901401.99</v>
      </c>
      <c r="L21" s="9">
        <f>K21+Monthly!L21</f>
        <v>1717322.85</v>
      </c>
      <c r="M21" s="9">
        <f>L21+Monthly!M21</f>
        <v>2088324.21</v>
      </c>
      <c r="N21" s="9">
        <f>M21+Monthly!N21</f>
        <v>2383305.36</v>
      </c>
      <c r="O21" s="9">
        <f>N21+Monthly!O21</f>
        <v>2662523.52</v>
      </c>
      <c r="P21" s="9">
        <f>O21+Monthly!P21</f>
        <v>2883542.48</v>
      </c>
      <c r="Q21" s="9">
        <f>P21+Monthly!Q21</f>
        <v>3100822.73</v>
      </c>
      <c r="R21" s="9">
        <f>Q21+Monthly!R21</f>
        <v>3423208.1</v>
      </c>
      <c r="S21" s="9">
        <f>R21+Monthly!S21</f>
        <v>3627692.0900000003</v>
      </c>
      <c r="T21" s="9">
        <f>S21+Monthly!T21</f>
        <v>3750572.68</v>
      </c>
      <c r="U21" s="9">
        <f>T21+Monthly!U21</f>
        <v>3762785.93</v>
      </c>
      <c r="V21" s="9">
        <f>U21+Monthly!V21</f>
        <v>3763844.49</v>
      </c>
      <c r="W21" s="9">
        <f>V21+Monthly!W21</f>
        <v>3763844.49</v>
      </c>
      <c r="X21" s="9">
        <f>W21+Monthly!X21</f>
        <v>3763844.49</v>
      </c>
      <c r="Y21" s="9">
        <f>X21+Monthly!Y21</f>
        <v>3763844.49</v>
      </c>
      <c r="Z21" s="9">
        <f t="shared" si="1"/>
        <v>3763844.49</v>
      </c>
      <c r="AA21" s="11">
        <f t="shared" si="0"/>
        <v>926860.09999999963</v>
      </c>
    </row>
    <row r="22" spans="1:27" x14ac:dyDescent="0.25">
      <c r="A22" t="s">
        <v>47</v>
      </c>
      <c r="B22" s="5">
        <v>5973682.9000000004</v>
      </c>
      <c r="C22" s="8">
        <v>8087480.3800000008</v>
      </c>
      <c r="D22" s="9">
        <f>Monthly!D22</f>
        <v>0</v>
      </c>
      <c r="E22" s="9">
        <f>D22+Monthly!E22</f>
        <v>0</v>
      </c>
      <c r="F22" s="9">
        <f>E22+Monthly!F22</f>
        <v>0</v>
      </c>
      <c r="G22" s="9">
        <f>F22+Monthly!G22</f>
        <v>0</v>
      </c>
      <c r="H22" s="9">
        <f>G22+Monthly!H22</f>
        <v>0</v>
      </c>
      <c r="I22" s="9">
        <f>H22+Monthly!I22</f>
        <v>0</v>
      </c>
      <c r="J22" s="9">
        <f>I22+Monthly!J22</f>
        <v>0</v>
      </c>
      <c r="K22" s="9">
        <f>J22+Monthly!K22</f>
        <v>0</v>
      </c>
      <c r="L22" s="9">
        <f>K22+Monthly!L22</f>
        <v>0</v>
      </c>
      <c r="M22" s="9">
        <f>L22+Monthly!M22</f>
        <v>0</v>
      </c>
      <c r="N22" s="9">
        <f>M22+Monthly!N22</f>
        <v>0</v>
      </c>
      <c r="O22" s="9">
        <f>N22+Monthly!O22</f>
        <v>0</v>
      </c>
      <c r="P22" s="9">
        <f>O22+Monthly!P22</f>
        <v>0</v>
      </c>
      <c r="Q22" s="9">
        <f>P22+Monthly!Q22</f>
        <v>0</v>
      </c>
      <c r="R22" s="9">
        <f>Q22+Monthly!R22</f>
        <v>0</v>
      </c>
      <c r="S22" s="9">
        <f>R22+Monthly!S22</f>
        <v>0</v>
      </c>
      <c r="T22" s="9">
        <f>S22+Monthly!T22</f>
        <v>0</v>
      </c>
      <c r="U22" s="9">
        <f>T22+Monthly!U22</f>
        <v>0</v>
      </c>
      <c r="V22" s="9">
        <f>U22+Monthly!V22</f>
        <v>0</v>
      </c>
      <c r="W22" s="9">
        <f>V22+Monthly!W22</f>
        <v>0</v>
      </c>
      <c r="X22" s="9">
        <f>W22+Monthly!X22</f>
        <v>0</v>
      </c>
      <c r="Y22" s="9">
        <f>X22+Monthly!Y22</f>
        <v>0</v>
      </c>
      <c r="Z22" s="9">
        <f t="shared" si="1"/>
        <v>0</v>
      </c>
      <c r="AA22" s="11">
        <f t="shared" si="0"/>
        <v>8087480.3800000008</v>
      </c>
    </row>
    <row r="23" spans="1:27" x14ac:dyDescent="0.25">
      <c r="A23" t="s">
        <v>48</v>
      </c>
      <c r="B23" s="5">
        <v>6561431.7999999998</v>
      </c>
      <c r="C23" s="8">
        <v>9150889.9000000004</v>
      </c>
      <c r="D23" s="9">
        <f>Monthly!D23</f>
        <v>0</v>
      </c>
      <c r="E23" s="9">
        <f>D23+Monthly!E23</f>
        <v>0</v>
      </c>
      <c r="F23" s="9">
        <f>E23+Monthly!F23</f>
        <v>0</v>
      </c>
      <c r="G23" s="9">
        <f>F23+Monthly!G23</f>
        <v>0</v>
      </c>
      <c r="H23" s="9">
        <f>G23+Monthly!H23</f>
        <v>19630.77</v>
      </c>
      <c r="I23" s="9">
        <f>H23+Monthly!I23</f>
        <v>87470.9</v>
      </c>
      <c r="J23" s="9">
        <f>I23+Monthly!J23</f>
        <v>220366.55000000002</v>
      </c>
      <c r="K23" s="9">
        <f>J23+Monthly!K23</f>
        <v>355774.91000000003</v>
      </c>
      <c r="L23" s="9">
        <f>K23+Monthly!L23</f>
        <v>569646.67000000004</v>
      </c>
      <c r="M23" s="9">
        <f>L23+Monthly!M23</f>
        <v>669270.32000000007</v>
      </c>
      <c r="N23" s="9">
        <f>M23+Monthly!N23</f>
        <v>742043.21000000008</v>
      </c>
      <c r="O23" s="9">
        <f>N23+Monthly!O23</f>
        <v>823849.20000000007</v>
      </c>
      <c r="P23" s="9">
        <f>O23+Monthly!P23</f>
        <v>882291.26000000013</v>
      </c>
      <c r="Q23" s="9">
        <f>P23+Monthly!Q23</f>
        <v>939564.07000000018</v>
      </c>
      <c r="R23" s="9">
        <f>Q23+Monthly!R23</f>
        <v>994750.41000000015</v>
      </c>
      <c r="S23" s="9">
        <f>R23+Monthly!S23</f>
        <v>1033949.8000000002</v>
      </c>
      <c r="T23" s="9">
        <f>S23+Monthly!T23</f>
        <v>1092669.5100000002</v>
      </c>
      <c r="U23" s="9">
        <f>T23+Monthly!U23</f>
        <v>1189850.5100000002</v>
      </c>
      <c r="V23" s="9">
        <f>U23+Monthly!V23</f>
        <v>1341059.5200000003</v>
      </c>
      <c r="W23" s="9">
        <f>V23+Monthly!W23</f>
        <v>1516749.8700000003</v>
      </c>
      <c r="X23" s="9">
        <f>W23+Monthly!X23</f>
        <v>1640359.7000000004</v>
      </c>
      <c r="Y23" s="9">
        <f>X23+Monthly!Y23</f>
        <v>1813575.6600000004</v>
      </c>
      <c r="Z23" s="9">
        <f t="shared" si="1"/>
        <v>1813575.6600000004</v>
      </c>
      <c r="AA23" s="11">
        <f t="shared" si="0"/>
        <v>7337314.2400000002</v>
      </c>
    </row>
    <row r="24" spans="1:27" x14ac:dyDescent="0.25">
      <c r="A24" t="s">
        <v>49</v>
      </c>
      <c r="B24" s="5">
        <v>13362145.800000001</v>
      </c>
      <c r="C24" s="8">
        <v>18403581.370000001</v>
      </c>
      <c r="D24" s="9">
        <f>Monthly!D24</f>
        <v>0</v>
      </c>
      <c r="E24" s="9">
        <f>D24+Monthly!E24</f>
        <v>137500</v>
      </c>
      <c r="F24" s="9">
        <f>E24+Monthly!F24</f>
        <v>423176.21</v>
      </c>
      <c r="G24" s="9">
        <f>F24+Monthly!G24</f>
        <v>4548438.05</v>
      </c>
      <c r="H24" s="9">
        <f>G24+Monthly!H24</f>
        <v>7959063.1199999992</v>
      </c>
      <c r="I24" s="9">
        <f>H24+Monthly!I24</f>
        <v>11260930.52</v>
      </c>
      <c r="J24" s="9">
        <f>I24+Monthly!J24</f>
        <v>12440907.789999999</v>
      </c>
      <c r="K24" s="9">
        <f>J24+Monthly!K24</f>
        <v>12742481.799999999</v>
      </c>
      <c r="L24" s="9">
        <f>K24+Monthly!L24</f>
        <v>13504801.879999999</v>
      </c>
      <c r="M24" s="9">
        <f>L24+Monthly!M24</f>
        <v>14500050.459999999</v>
      </c>
      <c r="N24" s="9">
        <f>M24+Monthly!N24</f>
        <v>14884114.52</v>
      </c>
      <c r="O24" s="9">
        <f>N24+Monthly!O24</f>
        <v>16637364.709999999</v>
      </c>
      <c r="P24" s="9">
        <f>O24+Monthly!P24</f>
        <v>17044627.829999998</v>
      </c>
      <c r="Q24" s="9">
        <f>P24+Monthly!Q24</f>
        <v>17809505.469999999</v>
      </c>
      <c r="R24" s="9">
        <f>Q24+Monthly!R24</f>
        <v>17861772.469999999</v>
      </c>
      <c r="S24" s="9">
        <f>R24+Monthly!S24</f>
        <v>17902678.719999999</v>
      </c>
      <c r="T24" s="9">
        <f>S24+Monthly!T24</f>
        <v>17915432.629999999</v>
      </c>
      <c r="U24" s="9">
        <f>T24+Monthly!U24</f>
        <v>17978230.259999998</v>
      </c>
      <c r="V24" s="9">
        <f>U24+Monthly!V24</f>
        <v>18020740.569999997</v>
      </c>
      <c r="W24" s="9">
        <f>V24+Monthly!W24</f>
        <v>18020740.569999997</v>
      </c>
      <c r="X24" s="9">
        <f>W24+Monthly!X24</f>
        <v>18052059.399999995</v>
      </c>
      <c r="Y24" s="9">
        <f>X24+Monthly!Y24</f>
        <v>18052059.399999995</v>
      </c>
      <c r="Z24" s="9">
        <f t="shared" si="1"/>
        <v>18052059.399999995</v>
      </c>
      <c r="AA24" s="11">
        <f t="shared" si="0"/>
        <v>351521.97000000626</v>
      </c>
    </row>
    <row r="25" spans="1:27" x14ac:dyDescent="0.25">
      <c r="A25" t="s">
        <v>50</v>
      </c>
      <c r="B25" s="4">
        <v>0</v>
      </c>
      <c r="C25" s="8">
        <v>1635165.4100000001</v>
      </c>
      <c r="D25" s="9">
        <f>Monthly!D25</f>
        <v>0</v>
      </c>
      <c r="E25" s="9">
        <f>D25+Monthly!E25</f>
        <v>0</v>
      </c>
      <c r="F25" s="9">
        <f>E25+Monthly!F25</f>
        <v>12403.4</v>
      </c>
      <c r="G25" s="9">
        <f>F25+Monthly!G25</f>
        <v>19044.32</v>
      </c>
      <c r="H25" s="9">
        <f>G25+Monthly!H25</f>
        <v>26028.69</v>
      </c>
      <c r="I25" s="9">
        <f>H25+Monthly!I25</f>
        <v>35688.399999999994</v>
      </c>
      <c r="J25" s="9">
        <f>I25+Monthly!J25</f>
        <v>62268.06</v>
      </c>
      <c r="K25" s="9">
        <f>J25+Monthly!K25</f>
        <v>76491.459999999992</v>
      </c>
      <c r="L25" s="9">
        <f>K25+Monthly!L25</f>
        <v>90586.4</v>
      </c>
      <c r="M25" s="9">
        <f>L25+Monthly!M25</f>
        <v>115523.56999999999</v>
      </c>
      <c r="N25" s="9">
        <f>M25+Monthly!N25</f>
        <v>136660.78</v>
      </c>
      <c r="O25" s="9">
        <f>N25+Monthly!O25</f>
        <v>186785.01</v>
      </c>
      <c r="P25" s="9">
        <f>O25+Monthly!P25</f>
        <v>228173.3</v>
      </c>
      <c r="Q25" s="9">
        <f>P25+Monthly!Q25</f>
        <v>276727.45999999996</v>
      </c>
      <c r="R25" s="9">
        <f>Q25+Monthly!R25</f>
        <v>337247.95999999996</v>
      </c>
      <c r="S25" s="9">
        <f>R25+Monthly!S25</f>
        <v>360866.54</v>
      </c>
      <c r="T25" s="9">
        <f>S25+Monthly!T25</f>
        <v>443166.07999999996</v>
      </c>
      <c r="U25" s="9">
        <f>T25+Monthly!U25</f>
        <v>493257.74</v>
      </c>
      <c r="V25" s="9">
        <f>U25+Monthly!V25</f>
        <v>605222.86</v>
      </c>
      <c r="W25" s="9">
        <f>V25+Monthly!W25</f>
        <v>708043.75</v>
      </c>
      <c r="X25" s="9">
        <f>W25+Monthly!X25</f>
        <v>805039.12</v>
      </c>
      <c r="Y25" s="9">
        <f>X25+Monthly!Y25</f>
        <v>880057.35</v>
      </c>
      <c r="Z25" s="9">
        <f t="shared" si="1"/>
        <v>880057.35</v>
      </c>
      <c r="AA25" s="11">
        <f t="shared" si="0"/>
        <v>755108.06000000017</v>
      </c>
    </row>
    <row r="26" spans="1:27" x14ac:dyDescent="0.25">
      <c r="A26" t="s">
        <v>51</v>
      </c>
      <c r="B26" s="5">
        <v>6359354.0999999996</v>
      </c>
      <c r="C26" s="8">
        <v>8868943.540000001</v>
      </c>
      <c r="D26" s="9">
        <f>Monthly!D26</f>
        <v>0</v>
      </c>
      <c r="E26" s="9">
        <f>D26+Monthly!E26</f>
        <v>0</v>
      </c>
      <c r="F26" s="9">
        <f>E26+Monthly!F26</f>
        <v>435702.11</v>
      </c>
      <c r="G26" s="9">
        <f>F26+Monthly!G26</f>
        <v>1515802.5300000003</v>
      </c>
      <c r="H26" s="9">
        <f>G26+Monthly!H26</f>
        <v>2758737.22</v>
      </c>
      <c r="I26" s="9">
        <f>H26+Monthly!I26</f>
        <v>5067121.78</v>
      </c>
      <c r="J26" s="9">
        <f>I26+Monthly!J26</f>
        <v>6463990.6300000008</v>
      </c>
      <c r="K26" s="9">
        <f>J26+Monthly!K26</f>
        <v>6463990.6300000008</v>
      </c>
      <c r="L26" s="9">
        <f>K26+Monthly!L26</f>
        <v>6463990.6300000008</v>
      </c>
      <c r="M26" s="9">
        <f>L26+Monthly!M26</f>
        <v>6463990.6300000008</v>
      </c>
      <c r="N26" s="9">
        <f>M26+Monthly!N26</f>
        <v>7287607.8900000006</v>
      </c>
      <c r="O26" s="9">
        <f>N26+Monthly!O26</f>
        <v>7827205.4400000004</v>
      </c>
      <c r="P26" s="9">
        <f>O26+Monthly!P26</f>
        <v>8647054.0700000003</v>
      </c>
      <c r="Q26" s="9">
        <f>P26+Monthly!Q26</f>
        <v>8647054.0700000003</v>
      </c>
      <c r="R26" s="9">
        <f>Q26+Monthly!R26</f>
        <v>8868943.540000001</v>
      </c>
      <c r="S26" s="9">
        <f>R26+Monthly!S26</f>
        <v>8868943.540000001</v>
      </c>
      <c r="T26" s="9">
        <f>S26+Monthly!T26</f>
        <v>8868943.540000001</v>
      </c>
      <c r="U26" s="9">
        <f>T26+Monthly!U26</f>
        <v>8868943.540000001</v>
      </c>
      <c r="V26" s="9">
        <f>U26+Monthly!V26</f>
        <v>8868943.540000001</v>
      </c>
      <c r="W26" s="9">
        <f>V26+Monthly!W26</f>
        <v>8884546.540000001</v>
      </c>
      <c r="X26" s="9">
        <f>W26+Monthly!X26</f>
        <v>8884546.540000001</v>
      </c>
      <c r="Y26" s="9">
        <f>X26+Monthly!Y26</f>
        <v>8884546.540000001</v>
      </c>
      <c r="Z26" s="9">
        <f t="shared" si="1"/>
        <v>8884546.540000001</v>
      </c>
      <c r="AA26" s="11">
        <f t="shared" si="0"/>
        <v>-15603</v>
      </c>
    </row>
    <row r="27" spans="1:27" x14ac:dyDescent="0.25">
      <c r="A27" t="s">
        <v>52</v>
      </c>
      <c r="B27" s="4">
        <v>0</v>
      </c>
      <c r="C27" s="8">
        <v>7211894.0499999998</v>
      </c>
      <c r="D27" s="9">
        <f>Monthly!D27</f>
        <v>0</v>
      </c>
      <c r="E27" s="9">
        <f>D27+Monthly!E27</f>
        <v>118.54</v>
      </c>
      <c r="F27" s="9">
        <f>E27+Monthly!F27</f>
        <v>4752.9799999999996</v>
      </c>
      <c r="G27" s="9">
        <f>F27+Monthly!G27</f>
        <v>11554.88</v>
      </c>
      <c r="H27" s="9">
        <f>G27+Monthly!H27</f>
        <v>44505.38</v>
      </c>
      <c r="I27" s="9">
        <f>H27+Monthly!I27</f>
        <v>75228</v>
      </c>
      <c r="J27" s="9">
        <f>I27+Monthly!J27</f>
        <v>122583.72</v>
      </c>
      <c r="K27" s="9">
        <f>J27+Monthly!K27</f>
        <v>228685.61</v>
      </c>
      <c r="L27" s="9">
        <f>K27+Monthly!L27</f>
        <v>463763.97</v>
      </c>
      <c r="M27" s="9">
        <f>L27+Monthly!M27</f>
        <v>761654.78999999992</v>
      </c>
      <c r="N27" s="9">
        <f>M27+Monthly!N27</f>
        <v>1014241.1599999999</v>
      </c>
      <c r="O27" s="9">
        <f>N27+Monthly!O27</f>
        <v>1852561.5699999998</v>
      </c>
      <c r="P27" s="9">
        <f>O27+Monthly!P27</f>
        <v>2387314.8499999996</v>
      </c>
      <c r="Q27" s="9">
        <f>P27+Monthly!Q27</f>
        <v>2810984.3</v>
      </c>
      <c r="R27" s="9">
        <f>Q27+Monthly!R27</f>
        <v>3315260.9099999997</v>
      </c>
      <c r="S27" s="9">
        <f>R27+Monthly!S27</f>
        <v>3685699.5799999996</v>
      </c>
      <c r="T27" s="9">
        <f>S27+Monthly!T27</f>
        <v>4234955.72</v>
      </c>
      <c r="U27" s="9">
        <f>T27+Monthly!U27</f>
        <v>4454571.8499999996</v>
      </c>
      <c r="V27" s="9">
        <f>U27+Monthly!V27</f>
        <v>4587798.0599999996</v>
      </c>
      <c r="W27" s="9">
        <f>V27+Monthly!W27</f>
        <v>4824247.2399999993</v>
      </c>
      <c r="X27" s="9">
        <f>W27+Monthly!X27</f>
        <v>5171143.6099999994</v>
      </c>
      <c r="Y27" s="9">
        <f>X27+Monthly!Y27</f>
        <v>5407525.629999999</v>
      </c>
      <c r="Z27" s="9">
        <f t="shared" si="1"/>
        <v>5407525.629999999</v>
      </c>
      <c r="AA27" s="11">
        <f t="shared" si="0"/>
        <v>1804368.4200000009</v>
      </c>
    </row>
    <row r="28" spans="1:27" x14ac:dyDescent="0.25">
      <c r="A28" t="s">
        <v>53</v>
      </c>
      <c r="B28" s="4">
        <v>0</v>
      </c>
      <c r="C28" s="8">
        <v>391991.34</v>
      </c>
      <c r="D28" s="9">
        <f>Monthly!D28</f>
        <v>0</v>
      </c>
      <c r="E28" s="9">
        <f>D28+Monthly!E28</f>
        <v>0</v>
      </c>
      <c r="F28" s="9">
        <f>E28+Monthly!F28</f>
        <v>0</v>
      </c>
      <c r="G28" s="9">
        <f>F28+Monthly!G28</f>
        <v>0</v>
      </c>
      <c r="H28" s="9">
        <f>G28+Monthly!H28</f>
        <v>0</v>
      </c>
      <c r="I28" s="9">
        <f>H28+Monthly!I28</f>
        <v>0</v>
      </c>
      <c r="J28" s="9">
        <f>I28+Monthly!J28</f>
        <v>5856.5599999999995</v>
      </c>
      <c r="K28" s="9">
        <f>J28+Monthly!K28</f>
        <v>7129.8399999999992</v>
      </c>
      <c r="L28" s="9">
        <f>K28+Monthly!L28</f>
        <v>10636.3</v>
      </c>
      <c r="M28" s="9">
        <f>L28+Monthly!M28</f>
        <v>16742.379999999997</v>
      </c>
      <c r="N28" s="9">
        <f>M28+Monthly!N28</f>
        <v>22522.909999999996</v>
      </c>
      <c r="O28" s="9">
        <f>N28+Monthly!O28</f>
        <v>22824.089999999997</v>
      </c>
      <c r="P28" s="9">
        <f>O28+Monthly!P28</f>
        <v>37228.739999999991</v>
      </c>
      <c r="Q28" s="9">
        <f>P28+Monthly!Q28</f>
        <v>38292.159999999989</v>
      </c>
      <c r="R28" s="9">
        <f>Q28+Monthly!R28</f>
        <v>40224.55999999999</v>
      </c>
      <c r="S28" s="9">
        <f>R28+Monthly!S28</f>
        <v>46659.319999999992</v>
      </c>
      <c r="T28" s="9">
        <f>S28+Monthly!T28</f>
        <v>48103.589999999989</v>
      </c>
      <c r="U28" s="9">
        <f>T28+Monthly!U28</f>
        <v>59869.299999999988</v>
      </c>
      <c r="V28" s="9">
        <f>U28+Monthly!V28</f>
        <v>64079.109999999986</v>
      </c>
      <c r="W28" s="9">
        <f>V28+Monthly!W28</f>
        <v>67716.779999999984</v>
      </c>
      <c r="X28" s="9">
        <f>W28+Monthly!X28</f>
        <v>68597.279999999984</v>
      </c>
      <c r="Y28" s="9">
        <f>X28+Monthly!Y28</f>
        <v>69707.439999999988</v>
      </c>
      <c r="Z28" s="9">
        <f t="shared" si="1"/>
        <v>69707.439999999988</v>
      </c>
      <c r="AA28" s="11">
        <f t="shared" si="0"/>
        <v>322283.90000000002</v>
      </c>
    </row>
    <row r="29" spans="1:27" x14ac:dyDescent="0.25">
      <c r="A29" t="s">
        <v>54</v>
      </c>
      <c r="B29" s="4">
        <v>0</v>
      </c>
      <c r="C29" s="8">
        <v>8582457.4800000004</v>
      </c>
      <c r="D29" s="9">
        <f>Monthly!D29</f>
        <v>0</v>
      </c>
      <c r="E29" s="9">
        <f>D29+Monthly!E29</f>
        <v>0</v>
      </c>
      <c r="F29" s="9">
        <f>E29+Monthly!F29</f>
        <v>0</v>
      </c>
      <c r="G29" s="9">
        <f>F29+Monthly!G29</f>
        <v>77547.59</v>
      </c>
      <c r="H29" s="9">
        <f>G29+Monthly!H29</f>
        <v>143071.18</v>
      </c>
      <c r="I29" s="9">
        <f>H29+Monthly!I29</f>
        <v>224251.02000000002</v>
      </c>
      <c r="J29" s="9">
        <f>I29+Monthly!J29</f>
        <v>327160.90000000002</v>
      </c>
      <c r="K29" s="9">
        <f>J29+Monthly!K29</f>
        <v>504063.95999999996</v>
      </c>
      <c r="L29" s="9">
        <f>K29+Monthly!L29</f>
        <v>1229461.72</v>
      </c>
      <c r="M29" s="9">
        <f>L29+Monthly!M29</f>
        <v>2200419.9900000002</v>
      </c>
      <c r="N29" s="9">
        <f>M29+Monthly!N29</f>
        <v>3133774.97</v>
      </c>
      <c r="O29" s="9">
        <f>N29+Monthly!O29</f>
        <v>4143084.8500000006</v>
      </c>
      <c r="P29" s="9">
        <f>O29+Monthly!P29</f>
        <v>5283209.49</v>
      </c>
      <c r="Q29" s="9">
        <f>P29+Monthly!Q29</f>
        <v>6253565.1799999997</v>
      </c>
      <c r="R29" s="9">
        <f>Q29+Monthly!R29</f>
        <v>7204156.5199999996</v>
      </c>
      <c r="S29" s="9">
        <f>R29+Monthly!S29</f>
        <v>7440189.2799999993</v>
      </c>
      <c r="T29" s="9">
        <f>S29+Monthly!T29</f>
        <v>7660638.9899999993</v>
      </c>
      <c r="U29" s="9">
        <f>T29+Monthly!U29</f>
        <v>7876970.6199999992</v>
      </c>
      <c r="V29" s="9">
        <f>U29+Monthly!V29</f>
        <v>8143130.0999999996</v>
      </c>
      <c r="W29" s="9">
        <f>V29+Monthly!W29</f>
        <v>8419615.0700000003</v>
      </c>
      <c r="X29" s="9">
        <f>W29+Monthly!X29</f>
        <v>8435563.7400000002</v>
      </c>
      <c r="Y29" s="9">
        <f>X29+Monthly!Y29</f>
        <v>8435563.7400000002</v>
      </c>
      <c r="Z29" s="9">
        <f t="shared" si="1"/>
        <v>8435563.7400000002</v>
      </c>
      <c r="AA29" s="11">
        <f t="shared" si="0"/>
        <v>146893.74000000022</v>
      </c>
    </row>
    <row r="30" spans="1:27" x14ac:dyDescent="0.25">
      <c r="A30" t="s">
        <v>55</v>
      </c>
      <c r="B30" s="4">
        <v>0</v>
      </c>
      <c r="C30" s="8">
        <v>799399.30999999994</v>
      </c>
      <c r="D30" s="9">
        <f>Monthly!D30</f>
        <v>0</v>
      </c>
      <c r="E30" s="9">
        <f>D30+Monthly!E30</f>
        <v>0</v>
      </c>
      <c r="F30" s="9">
        <f>E30+Monthly!F30</f>
        <v>0</v>
      </c>
      <c r="G30" s="9">
        <f>F30+Monthly!G30</f>
        <v>0</v>
      </c>
      <c r="H30" s="9">
        <f>G30+Monthly!H30</f>
        <v>0</v>
      </c>
      <c r="I30" s="9">
        <f>H30+Monthly!I30</f>
        <v>0</v>
      </c>
      <c r="J30" s="9">
        <f>I30+Monthly!J30</f>
        <v>2362.5</v>
      </c>
      <c r="K30" s="9">
        <f>J30+Monthly!K30</f>
        <v>2362.5</v>
      </c>
      <c r="L30" s="9">
        <f>K30+Monthly!L30</f>
        <v>7322.5</v>
      </c>
      <c r="M30" s="9">
        <f>L30+Monthly!M30</f>
        <v>12582.5</v>
      </c>
      <c r="N30" s="9">
        <f>M30+Monthly!N30</f>
        <v>26245.5</v>
      </c>
      <c r="O30" s="9">
        <f>N30+Monthly!O30</f>
        <v>50441.460000000006</v>
      </c>
      <c r="P30" s="9">
        <f>O30+Monthly!P30</f>
        <v>96578.19</v>
      </c>
      <c r="Q30" s="9">
        <f>P30+Monthly!Q30</f>
        <v>148457.60000000001</v>
      </c>
      <c r="R30" s="9">
        <f>Q30+Monthly!R30</f>
        <v>193996.59000000003</v>
      </c>
      <c r="S30" s="9">
        <f>R30+Monthly!S30</f>
        <v>246671.53000000003</v>
      </c>
      <c r="T30" s="9">
        <f>S30+Monthly!T30</f>
        <v>307080.37</v>
      </c>
      <c r="U30" s="9">
        <f>T30+Monthly!U30</f>
        <v>379294.35</v>
      </c>
      <c r="V30" s="9">
        <f>U30+Monthly!V30</f>
        <v>439103.08999999997</v>
      </c>
      <c r="W30" s="9">
        <f>V30+Monthly!W30</f>
        <v>490002.1</v>
      </c>
      <c r="X30" s="9">
        <f>W30+Monthly!X30</f>
        <v>555218.32999999996</v>
      </c>
      <c r="Y30" s="9">
        <f>X30+Monthly!Y30</f>
        <v>644005.35</v>
      </c>
      <c r="Z30" s="9">
        <f t="shared" si="1"/>
        <v>644005.35</v>
      </c>
      <c r="AA30" s="11">
        <f t="shared" si="0"/>
        <v>155393.95999999996</v>
      </c>
    </row>
    <row r="31" spans="1:27" x14ac:dyDescent="0.25">
      <c r="A31" t="s">
        <v>56</v>
      </c>
      <c r="B31" s="4">
        <v>0</v>
      </c>
      <c r="C31" s="8">
        <v>1972060.29</v>
      </c>
      <c r="D31" s="9">
        <f>Monthly!D31</f>
        <v>0</v>
      </c>
      <c r="E31" s="9">
        <f>D31+Monthly!E31</f>
        <v>0</v>
      </c>
      <c r="F31" s="9">
        <f>E31+Monthly!F31</f>
        <v>0</v>
      </c>
      <c r="G31" s="9">
        <f>F31+Monthly!G31</f>
        <v>0</v>
      </c>
      <c r="H31" s="9">
        <f>G31+Monthly!H31</f>
        <v>0</v>
      </c>
      <c r="I31" s="9">
        <f>H31+Monthly!I31</f>
        <v>0</v>
      </c>
      <c r="J31" s="9">
        <f>I31+Monthly!J31</f>
        <v>0</v>
      </c>
      <c r="K31" s="9">
        <f>J31+Monthly!K31</f>
        <v>37722.370000000003</v>
      </c>
      <c r="L31" s="9">
        <f>K31+Monthly!L31</f>
        <v>122900.58000000002</v>
      </c>
      <c r="M31" s="9">
        <f>L31+Monthly!M31</f>
        <v>178629.51</v>
      </c>
      <c r="N31" s="9">
        <f>M31+Monthly!N31</f>
        <v>221437.98</v>
      </c>
      <c r="O31" s="9">
        <f>N31+Monthly!O31</f>
        <v>273281.33</v>
      </c>
      <c r="P31" s="9">
        <f>O31+Monthly!P31</f>
        <v>315232.43</v>
      </c>
      <c r="Q31" s="9">
        <f>P31+Monthly!Q31</f>
        <v>337067.77999999997</v>
      </c>
      <c r="R31" s="9">
        <f>Q31+Monthly!R31</f>
        <v>348108.57999999996</v>
      </c>
      <c r="S31" s="9">
        <f>R31+Monthly!S31</f>
        <v>367513.58999999997</v>
      </c>
      <c r="T31" s="9">
        <f>S31+Monthly!T31</f>
        <v>398667.24999999994</v>
      </c>
      <c r="U31" s="9">
        <f>T31+Monthly!U31</f>
        <v>426758.09999999992</v>
      </c>
      <c r="V31" s="9">
        <f>U31+Monthly!V31</f>
        <v>445144.34999999992</v>
      </c>
      <c r="W31" s="9">
        <f>V31+Monthly!W31</f>
        <v>448262.64999999991</v>
      </c>
      <c r="X31" s="9">
        <f>W31+Monthly!X31</f>
        <v>453909.35999999993</v>
      </c>
      <c r="Y31" s="9">
        <f>X31+Monthly!Y31</f>
        <v>457156.0799999999</v>
      </c>
      <c r="Z31" s="9">
        <f t="shared" si="1"/>
        <v>457156.0799999999</v>
      </c>
      <c r="AA31" s="11">
        <f t="shared" si="0"/>
        <v>1514904.2100000002</v>
      </c>
    </row>
    <row r="32" spans="1:27" x14ac:dyDescent="0.25">
      <c r="A32" t="s">
        <v>57</v>
      </c>
      <c r="B32" s="4">
        <v>0</v>
      </c>
      <c r="C32" s="8">
        <v>2474768.1800000002</v>
      </c>
      <c r="D32" s="9">
        <f>Monthly!D32</f>
        <v>0</v>
      </c>
      <c r="E32" s="9">
        <f>D32+Monthly!E32</f>
        <v>0</v>
      </c>
      <c r="F32" s="9">
        <f>E32+Monthly!F32</f>
        <v>0</v>
      </c>
      <c r="G32" s="9">
        <f>F32+Monthly!G32</f>
        <v>0</v>
      </c>
      <c r="H32" s="9">
        <f>G32+Monthly!H32</f>
        <v>0</v>
      </c>
      <c r="I32" s="9">
        <f>H32+Monthly!I32</f>
        <v>0</v>
      </c>
      <c r="J32" s="9">
        <f>I32+Monthly!J32</f>
        <v>0</v>
      </c>
      <c r="K32" s="9">
        <f>J32+Monthly!K32</f>
        <v>2969</v>
      </c>
      <c r="L32" s="9">
        <f>K32+Monthly!L32</f>
        <v>7586</v>
      </c>
      <c r="M32" s="9">
        <f>L32+Monthly!M32</f>
        <v>19741</v>
      </c>
      <c r="N32" s="9">
        <f>M32+Monthly!N32</f>
        <v>49014.78</v>
      </c>
      <c r="O32" s="9">
        <f>N32+Monthly!O32</f>
        <v>103688.16</v>
      </c>
      <c r="P32" s="9">
        <f>O32+Monthly!P32</f>
        <v>172284.89</v>
      </c>
      <c r="Q32" s="9">
        <f>P32+Monthly!Q32</f>
        <v>276446.35000000003</v>
      </c>
      <c r="R32" s="9">
        <f>Q32+Monthly!R32</f>
        <v>339848.26</v>
      </c>
      <c r="S32" s="9">
        <f>R32+Monthly!S32</f>
        <v>449586.6</v>
      </c>
      <c r="T32" s="9">
        <f>S32+Monthly!T32</f>
        <v>577858.64</v>
      </c>
      <c r="U32" s="9">
        <f>T32+Monthly!U32</f>
        <v>665663.71</v>
      </c>
      <c r="V32" s="9">
        <f>U32+Monthly!V32</f>
        <v>771265.95</v>
      </c>
      <c r="W32" s="9">
        <f>V32+Monthly!W32</f>
        <v>909130.83</v>
      </c>
      <c r="X32" s="9">
        <f>W32+Monthly!X32</f>
        <v>1063133.68</v>
      </c>
      <c r="Y32" s="9">
        <f>X32+Monthly!Y32</f>
        <v>1246110.3499999999</v>
      </c>
      <c r="Z32" s="9">
        <f t="shared" si="1"/>
        <v>1246110.3499999999</v>
      </c>
      <c r="AA32" s="11">
        <f t="shared" si="0"/>
        <v>1228657.8300000003</v>
      </c>
    </row>
    <row r="33" spans="1:27" x14ac:dyDescent="0.25">
      <c r="A33" t="s">
        <v>58</v>
      </c>
      <c r="B33" s="4">
        <v>0</v>
      </c>
      <c r="C33" s="8">
        <v>4721039</v>
      </c>
      <c r="D33" s="9">
        <f>Monthly!D33</f>
        <v>0</v>
      </c>
      <c r="E33" s="9">
        <f>D33+Monthly!E33</f>
        <v>0</v>
      </c>
      <c r="F33" s="9">
        <f>E33+Monthly!F33</f>
        <v>0</v>
      </c>
      <c r="G33" s="9">
        <f>F33+Monthly!G33</f>
        <v>4537.2</v>
      </c>
      <c r="H33" s="9">
        <f>G33+Monthly!H33</f>
        <v>8701.98</v>
      </c>
      <c r="I33" s="9">
        <f>H33+Monthly!I33</f>
        <v>23705.15</v>
      </c>
      <c r="J33" s="9">
        <f>I33+Monthly!J33</f>
        <v>46644.899999999994</v>
      </c>
      <c r="K33" s="9">
        <f>J33+Monthly!K33</f>
        <v>100117.01999999999</v>
      </c>
      <c r="L33" s="9">
        <f>K33+Monthly!L33</f>
        <v>207280.36</v>
      </c>
      <c r="M33" s="9">
        <f>L33+Monthly!M33</f>
        <v>357298.22</v>
      </c>
      <c r="N33" s="9">
        <f>M33+Monthly!N33</f>
        <v>490821.95999999996</v>
      </c>
      <c r="O33" s="9">
        <f>N33+Monthly!O33</f>
        <v>700660.95</v>
      </c>
      <c r="P33" s="9">
        <f>O33+Monthly!P33</f>
        <v>904583.95</v>
      </c>
      <c r="Q33" s="9">
        <f>P33+Monthly!Q33</f>
        <v>1142400.5899999999</v>
      </c>
      <c r="R33" s="9">
        <f>Q33+Monthly!R33</f>
        <v>1353595.8699999999</v>
      </c>
      <c r="S33" s="9">
        <f>R33+Monthly!S33</f>
        <v>1518128.21</v>
      </c>
      <c r="T33" s="9">
        <f>S33+Monthly!T33</f>
        <v>1935936.24</v>
      </c>
      <c r="U33" s="9">
        <f>T33+Monthly!U33</f>
        <v>2258593.16</v>
      </c>
      <c r="V33" s="9">
        <f>U33+Monthly!V33</f>
        <v>2534408.7600000002</v>
      </c>
      <c r="W33" s="9">
        <f>V33+Monthly!W33</f>
        <v>2774884.12</v>
      </c>
      <c r="X33" s="9">
        <f>W33+Monthly!X33</f>
        <v>3112203.83</v>
      </c>
      <c r="Y33" s="9">
        <f>X33+Monthly!Y33</f>
        <v>3362984.39</v>
      </c>
      <c r="Z33" s="9">
        <f t="shared" si="1"/>
        <v>3362984.39</v>
      </c>
      <c r="AA33" s="11">
        <f t="shared" si="0"/>
        <v>1358054.6099999999</v>
      </c>
    </row>
    <row r="34" spans="1:27" x14ac:dyDescent="0.25">
      <c r="A34" t="s">
        <v>59</v>
      </c>
      <c r="B34" s="4">
        <v>0</v>
      </c>
      <c r="C34" s="8">
        <v>2416871.79</v>
      </c>
      <c r="D34" s="9">
        <f>Monthly!D34</f>
        <v>0</v>
      </c>
      <c r="E34" s="9">
        <f>D34+Monthly!E34</f>
        <v>0</v>
      </c>
      <c r="F34" s="9">
        <f>E34+Monthly!F34</f>
        <v>0</v>
      </c>
      <c r="G34" s="9">
        <f>F34+Monthly!G34</f>
        <v>4112.68</v>
      </c>
      <c r="H34" s="9">
        <f>G34+Monthly!H34</f>
        <v>27021.86</v>
      </c>
      <c r="I34" s="9">
        <f>H34+Monthly!I34</f>
        <v>59358.33</v>
      </c>
      <c r="J34" s="9">
        <f>I34+Monthly!J34</f>
        <v>100253.82</v>
      </c>
      <c r="K34" s="9">
        <f>J34+Monthly!K34</f>
        <v>138615.31</v>
      </c>
      <c r="L34" s="9">
        <f>K34+Monthly!L34</f>
        <v>184295.22999999998</v>
      </c>
      <c r="M34" s="9">
        <f>L34+Monthly!M34</f>
        <v>234062.96999999997</v>
      </c>
      <c r="N34" s="9">
        <f>M34+Monthly!N34</f>
        <v>325931.45999999996</v>
      </c>
      <c r="O34" s="9">
        <f>N34+Monthly!O34</f>
        <v>381783.03999999998</v>
      </c>
      <c r="P34" s="9">
        <f>O34+Monthly!P34</f>
        <v>458538.30999999994</v>
      </c>
      <c r="Q34" s="9">
        <f>P34+Monthly!Q34</f>
        <v>676181.62999999989</v>
      </c>
      <c r="R34" s="9">
        <f>Q34+Monthly!R34</f>
        <v>781626.50999999989</v>
      </c>
      <c r="S34" s="9">
        <f>R34+Monthly!S34</f>
        <v>930885.41999999993</v>
      </c>
      <c r="T34" s="9">
        <f>S34+Monthly!T34</f>
        <v>1013460.48</v>
      </c>
      <c r="U34" s="9">
        <f>T34+Monthly!U34</f>
        <v>1105615.4099999999</v>
      </c>
      <c r="V34" s="9">
        <f>U34+Monthly!V34</f>
        <v>1258004.78</v>
      </c>
      <c r="W34" s="9">
        <f>V34+Monthly!W34</f>
        <v>1342504.76</v>
      </c>
      <c r="X34" s="9">
        <f>W34+Monthly!X34</f>
        <v>1496233.1099999999</v>
      </c>
      <c r="Y34" s="9">
        <f>X34+Monthly!Y34</f>
        <v>1595758.8199999998</v>
      </c>
      <c r="Z34" s="9">
        <f t="shared" si="1"/>
        <v>1595758.8199999998</v>
      </c>
      <c r="AA34" s="11">
        <f t="shared" ref="AA34:AA65" si="2">SUM(C34-Z34)</f>
        <v>821112.9700000002</v>
      </c>
    </row>
    <row r="35" spans="1:27" x14ac:dyDescent="0.25">
      <c r="A35" t="s">
        <v>60</v>
      </c>
      <c r="B35" s="4">
        <v>0</v>
      </c>
      <c r="C35" s="8">
        <v>1363232.2600000002</v>
      </c>
      <c r="D35" s="9">
        <f>Monthly!D35</f>
        <v>0</v>
      </c>
      <c r="E35" s="9">
        <f>D35+Monthly!E35</f>
        <v>11613</v>
      </c>
      <c r="F35" s="9">
        <f>E35+Monthly!F35</f>
        <v>11613</v>
      </c>
      <c r="G35" s="9">
        <f>F35+Monthly!G35</f>
        <v>12655</v>
      </c>
      <c r="H35" s="9">
        <f>G35+Monthly!H35</f>
        <v>13697</v>
      </c>
      <c r="I35" s="9">
        <f>H35+Monthly!I35</f>
        <v>14341.63</v>
      </c>
      <c r="J35" s="9">
        <f>I35+Monthly!J35</f>
        <v>34348.639999999999</v>
      </c>
      <c r="K35" s="9">
        <f>J35+Monthly!K35</f>
        <v>90897.82</v>
      </c>
      <c r="L35" s="9">
        <f>K35+Monthly!L35</f>
        <v>144959.38</v>
      </c>
      <c r="M35" s="9">
        <f>L35+Monthly!M35</f>
        <v>157148.95000000001</v>
      </c>
      <c r="N35" s="9">
        <f>M35+Monthly!N35</f>
        <v>200070.01</v>
      </c>
      <c r="O35" s="9">
        <f>N35+Monthly!O35</f>
        <v>261270.68</v>
      </c>
      <c r="P35" s="9">
        <f>O35+Monthly!P35</f>
        <v>299426.17</v>
      </c>
      <c r="Q35" s="9">
        <f>P35+Monthly!Q35</f>
        <v>321978.12</v>
      </c>
      <c r="R35" s="9">
        <f>Q35+Monthly!R35</f>
        <v>362680.79000000004</v>
      </c>
      <c r="S35" s="9">
        <f>R35+Monthly!S35</f>
        <v>392609.21</v>
      </c>
      <c r="T35" s="9">
        <f>S35+Monthly!T35</f>
        <v>420005.36000000004</v>
      </c>
      <c r="U35" s="9">
        <f>T35+Monthly!U35</f>
        <v>485071.02</v>
      </c>
      <c r="V35" s="9">
        <f>U35+Monthly!V35</f>
        <v>536207.37</v>
      </c>
      <c r="W35" s="9">
        <f>V35+Monthly!W35</f>
        <v>553167.98</v>
      </c>
      <c r="X35" s="9">
        <f>W35+Monthly!X35</f>
        <v>578156.61</v>
      </c>
      <c r="Y35" s="9">
        <f>X35+Monthly!Y35</f>
        <v>609454.37</v>
      </c>
      <c r="Z35" s="9">
        <f t="shared" si="1"/>
        <v>609454.37</v>
      </c>
      <c r="AA35" s="11">
        <f t="shared" si="2"/>
        <v>753777.89000000025</v>
      </c>
    </row>
    <row r="36" spans="1:27" x14ac:dyDescent="0.25">
      <c r="A36" t="s">
        <v>61</v>
      </c>
      <c r="B36" s="5">
        <v>4943466.0999999996</v>
      </c>
      <c r="C36" s="8">
        <v>6911285.4900000002</v>
      </c>
      <c r="D36" s="9">
        <f>Monthly!D36</f>
        <v>0</v>
      </c>
      <c r="E36" s="9">
        <f>D36+Monthly!E36</f>
        <v>2400</v>
      </c>
      <c r="F36" s="9">
        <f>E36+Monthly!F36</f>
        <v>13385</v>
      </c>
      <c r="G36" s="9">
        <f>F36+Monthly!G36</f>
        <v>49194.94</v>
      </c>
      <c r="H36" s="9">
        <f>G36+Monthly!H36</f>
        <v>73020.290000000008</v>
      </c>
      <c r="I36" s="9">
        <f>H36+Monthly!I36</f>
        <v>92989.790000000008</v>
      </c>
      <c r="J36" s="9">
        <f>I36+Monthly!J36</f>
        <v>119684.79000000001</v>
      </c>
      <c r="K36" s="9">
        <f>J36+Monthly!K36</f>
        <v>438535.99</v>
      </c>
      <c r="L36" s="9">
        <f>K36+Monthly!L36</f>
        <v>547114.36</v>
      </c>
      <c r="M36" s="9">
        <f>L36+Monthly!M36</f>
        <v>1461938.56</v>
      </c>
      <c r="N36" s="9">
        <f>M36+Monthly!N36</f>
        <v>2054017.84</v>
      </c>
      <c r="O36" s="9">
        <f>N36+Monthly!O36</f>
        <v>2054017.84</v>
      </c>
      <c r="P36" s="9">
        <f>O36+Monthly!P36</f>
        <v>2845609.64</v>
      </c>
      <c r="Q36" s="9">
        <f>P36+Monthly!Q36</f>
        <v>3284792.7800000003</v>
      </c>
      <c r="R36" s="9">
        <f>Q36+Monthly!R36</f>
        <v>3449554.7800000003</v>
      </c>
      <c r="S36" s="9">
        <f>R36+Monthly!S36</f>
        <v>3477218.7800000003</v>
      </c>
      <c r="T36" s="9">
        <f>S36+Monthly!T36</f>
        <v>3477218.7800000003</v>
      </c>
      <c r="U36" s="9">
        <f>T36+Monthly!U36</f>
        <v>3590102.5500000003</v>
      </c>
      <c r="V36" s="9">
        <f>U36+Monthly!V36</f>
        <v>3590102.5500000003</v>
      </c>
      <c r="W36" s="9">
        <f>V36+Monthly!W36</f>
        <v>3590102.5500000003</v>
      </c>
      <c r="X36" s="9">
        <f>W36+Monthly!X36</f>
        <v>3590102.5500000003</v>
      </c>
      <c r="Y36" s="9">
        <f>X36+Monthly!Y36</f>
        <v>3590102.5500000003</v>
      </c>
      <c r="Z36" s="9">
        <f t="shared" si="1"/>
        <v>3590102.5500000003</v>
      </c>
      <c r="AA36" s="11">
        <f t="shared" si="2"/>
        <v>3321182.94</v>
      </c>
    </row>
    <row r="37" spans="1:27" x14ac:dyDescent="0.25">
      <c r="A37" t="s">
        <v>62</v>
      </c>
      <c r="B37" s="5">
        <v>12866488.300000001</v>
      </c>
      <c r="C37" s="8">
        <v>17776247.489999998</v>
      </c>
      <c r="D37" s="9">
        <f>Monthly!D37</f>
        <v>0</v>
      </c>
      <c r="E37" s="9">
        <f>D37+Monthly!E37</f>
        <v>0</v>
      </c>
      <c r="F37" s="9">
        <f>E37+Monthly!F37</f>
        <v>0</v>
      </c>
      <c r="G37" s="9">
        <f>F37+Monthly!G37</f>
        <v>0</v>
      </c>
      <c r="H37" s="9">
        <f>G37+Monthly!H37</f>
        <v>0</v>
      </c>
      <c r="I37" s="9">
        <f>H37+Monthly!I37</f>
        <v>0</v>
      </c>
      <c r="J37" s="9">
        <f>I37+Monthly!J37</f>
        <v>0</v>
      </c>
      <c r="K37" s="9">
        <f>J37+Monthly!K37</f>
        <v>0</v>
      </c>
      <c r="L37" s="9">
        <f>K37+Monthly!L37</f>
        <v>0</v>
      </c>
      <c r="M37" s="9">
        <f>L37+Monthly!M37</f>
        <v>0</v>
      </c>
      <c r="N37" s="9">
        <f>M37+Monthly!N37</f>
        <v>0</v>
      </c>
      <c r="O37" s="9">
        <f>N37+Monthly!O37</f>
        <v>0</v>
      </c>
      <c r="P37" s="9">
        <f>O37+Monthly!P37</f>
        <v>6594634.0699999901</v>
      </c>
      <c r="Q37" s="9">
        <f>P37+Monthly!Q37</f>
        <v>8876086.909999989</v>
      </c>
      <c r="R37" s="9">
        <f>Q37+Monthly!R37</f>
        <v>8876086.909999989</v>
      </c>
      <c r="S37" s="9">
        <f>R37+Monthly!S37</f>
        <v>10413653.969999989</v>
      </c>
      <c r="T37" s="9">
        <f>S37+Monthly!T37</f>
        <v>10960193.20999999</v>
      </c>
      <c r="U37" s="9">
        <f>T37+Monthly!U37</f>
        <v>10960193.20999999</v>
      </c>
      <c r="V37" s="9">
        <f>U37+Monthly!V37</f>
        <v>10960193.20999999</v>
      </c>
      <c r="W37" s="9">
        <f>V37+Monthly!W37</f>
        <v>10960193.20999999</v>
      </c>
      <c r="X37" s="9">
        <f>W37+Monthly!X37</f>
        <v>10960193.20999999</v>
      </c>
      <c r="Y37" s="9">
        <f>X37+Monthly!Y37</f>
        <v>10960193.20999999</v>
      </c>
      <c r="Z37" s="9">
        <f t="shared" si="1"/>
        <v>10960193.20999999</v>
      </c>
      <c r="AA37" s="11">
        <f t="shared" si="2"/>
        <v>6816054.2800000086</v>
      </c>
    </row>
    <row r="38" spans="1:27" x14ac:dyDescent="0.25">
      <c r="A38" t="s">
        <v>63</v>
      </c>
      <c r="B38" s="4">
        <v>0</v>
      </c>
      <c r="C38" s="8">
        <v>4762648.18</v>
      </c>
      <c r="D38" s="9">
        <f>Monthly!D38</f>
        <v>0</v>
      </c>
      <c r="E38" s="9">
        <f>D38+Monthly!E38</f>
        <v>73732.109999999986</v>
      </c>
      <c r="F38" s="9">
        <f>E38+Monthly!F38</f>
        <v>163675.57999999999</v>
      </c>
      <c r="G38" s="9">
        <f>F38+Monthly!G38</f>
        <v>304998.59999999998</v>
      </c>
      <c r="H38" s="9">
        <f>G38+Monthly!H38</f>
        <v>484219.9</v>
      </c>
      <c r="I38" s="9">
        <f>H38+Monthly!I38</f>
        <v>588007.17000000004</v>
      </c>
      <c r="J38" s="9">
        <f>I38+Monthly!J38</f>
        <v>770976.00000000012</v>
      </c>
      <c r="K38" s="9">
        <f>J38+Monthly!K38</f>
        <v>916277.4800000001</v>
      </c>
      <c r="L38" s="9">
        <f>K38+Monthly!L38</f>
        <v>1067942.4700000002</v>
      </c>
      <c r="M38" s="9">
        <f>L38+Monthly!M38</f>
        <v>1305369.5000000002</v>
      </c>
      <c r="N38" s="9">
        <f>M38+Monthly!N38</f>
        <v>1503529.1300000004</v>
      </c>
      <c r="O38" s="9">
        <f>N38+Monthly!O38</f>
        <v>1840407.2400000002</v>
      </c>
      <c r="P38" s="9">
        <f>O38+Monthly!P38</f>
        <v>2165174.5500000003</v>
      </c>
      <c r="Q38" s="9">
        <f>P38+Monthly!Q38</f>
        <v>2608946.4200000004</v>
      </c>
      <c r="R38" s="9">
        <f>Q38+Monthly!R38</f>
        <v>2958502.8500000006</v>
      </c>
      <c r="S38" s="9">
        <f>R38+Monthly!S38</f>
        <v>3466395.3000000007</v>
      </c>
      <c r="T38" s="9">
        <f>S38+Monthly!T38</f>
        <v>3808956.7100000009</v>
      </c>
      <c r="U38" s="9">
        <f>T38+Monthly!U38</f>
        <v>4197110.6100000013</v>
      </c>
      <c r="V38" s="9">
        <f>U38+Monthly!V38</f>
        <v>4509789.9800000014</v>
      </c>
      <c r="W38" s="9">
        <f>V38+Monthly!W38</f>
        <v>4677631.3900000015</v>
      </c>
      <c r="X38" s="9">
        <f>W38+Monthly!X38</f>
        <v>4724097.6300000018</v>
      </c>
      <c r="Y38" s="9">
        <f>X38+Monthly!Y38</f>
        <v>4757137.1300000018</v>
      </c>
      <c r="Z38" s="9">
        <f t="shared" si="1"/>
        <v>4757137.1300000018</v>
      </c>
      <c r="AA38" s="11">
        <f t="shared" si="2"/>
        <v>5511.0499999979511</v>
      </c>
    </row>
    <row r="39" spans="1:27" x14ac:dyDescent="0.25">
      <c r="A39" t="s">
        <v>64</v>
      </c>
      <c r="B39" s="6">
        <v>0</v>
      </c>
      <c r="C39" s="8">
        <v>7887987.6100000003</v>
      </c>
      <c r="D39" s="9">
        <f>Monthly!D39</f>
        <v>0</v>
      </c>
      <c r="E39" s="9">
        <f>D39+Monthly!E39</f>
        <v>0</v>
      </c>
      <c r="F39" s="9">
        <f>E39+Monthly!F39</f>
        <v>0</v>
      </c>
      <c r="G39" s="9">
        <f>F39+Monthly!G39</f>
        <v>0</v>
      </c>
      <c r="H39" s="9">
        <f>G39+Monthly!H39</f>
        <v>0</v>
      </c>
      <c r="I39" s="9">
        <f>H39+Monthly!I39</f>
        <v>3995.35</v>
      </c>
      <c r="J39" s="9">
        <f>I39+Monthly!J39</f>
        <v>7123.78</v>
      </c>
      <c r="K39" s="9">
        <f>J39+Monthly!K39</f>
        <v>22550.17</v>
      </c>
      <c r="L39" s="9">
        <f>K39+Monthly!L39</f>
        <v>66505.17</v>
      </c>
      <c r="M39" s="9">
        <f>L39+Monthly!M39</f>
        <v>160843.04999999999</v>
      </c>
      <c r="N39" s="9">
        <f>M39+Monthly!N39</f>
        <v>303066.49</v>
      </c>
      <c r="O39" s="9">
        <f>N39+Monthly!O39</f>
        <v>992440.93</v>
      </c>
      <c r="P39" s="9">
        <f>O39+Monthly!P39</f>
        <v>1421342.98</v>
      </c>
      <c r="Q39" s="9">
        <f>P39+Monthly!Q39</f>
        <v>2077118.5999999999</v>
      </c>
      <c r="R39" s="9">
        <f>Q39+Monthly!R39</f>
        <v>2419083.5499999998</v>
      </c>
      <c r="S39" s="9">
        <f>R39+Monthly!S39</f>
        <v>3082715.0199999996</v>
      </c>
      <c r="T39" s="9">
        <f>S39+Monthly!T39</f>
        <v>3680501.51</v>
      </c>
      <c r="U39" s="9">
        <f>T39+Monthly!U39</f>
        <v>4260125.54</v>
      </c>
      <c r="V39" s="9">
        <f>U39+Monthly!V39</f>
        <v>5253977.6500000004</v>
      </c>
      <c r="W39" s="9">
        <f>V39+Monthly!W39</f>
        <v>5512243.0600000005</v>
      </c>
      <c r="X39" s="9">
        <f>W39+Monthly!X39</f>
        <v>5710246.8600000003</v>
      </c>
      <c r="Y39" s="9">
        <f>X39+Monthly!Y39</f>
        <v>6008568.6400000006</v>
      </c>
      <c r="Z39" s="9">
        <f t="shared" si="1"/>
        <v>6008568.6400000006</v>
      </c>
      <c r="AA39" s="11">
        <f t="shared" si="2"/>
        <v>1879418.9699999997</v>
      </c>
    </row>
    <row r="40" spans="1:27" x14ac:dyDescent="0.25">
      <c r="A40" t="s">
        <v>65</v>
      </c>
      <c r="B40" s="7">
        <v>11788108.6</v>
      </c>
      <c r="C40" s="8">
        <v>11473982.920000002</v>
      </c>
      <c r="D40" s="9">
        <f>Monthly!D40</f>
        <v>0</v>
      </c>
      <c r="E40" s="9">
        <f>D40+Monthly!E40</f>
        <v>0</v>
      </c>
      <c r="F40" s="9">
        <f>E40+Monthly!F40</f>
        <v>0</v>
      </c>
      <c r="G40" s="9">
        <f>F40+Monthly!G40</f>
        <v>0</v>
      </c>
      <c r="H40" s="9">
        <f>G40+Monthly!H40</f>
        <v>0</v>
      </c>
      <c r="I40" s="9">
        <f>H40+Monthly!I40</f>
        <v>0</v>
      </c>
      <c r="J40" s="9">
        <f>I40+Monthly!J40</f>
        <v>1845502.22</v>
      </c>
      <c r="K40" s="9">
        <f>J40+Monthly!K40</f>
        <v>3487321.86</v>
      </c>
      <c r="L40" s="9">
        <f>K40+Monthly!L40</f>
        <v>5076970.7699999996</v>
      </c>
      <c r="M40" s="9">
        <f>L40+Monthly!M40</f>
        <v>6377581.8599999994</v>
      </c>
      <c r="N40" s="9">
        <f>M40+Monthly!N40</f>
        <v>7362918.4799999995</v>
      </c>
      <c r="O40" s="9">
        <f>N40+Monthly!O40</f>
        <v>8991028.9299999997</v>
      </c>
      <c r="P40" s="9">
        <f>O40+Monthly!P40</f>
        <v>9323687.879999999</v>
      </c>
      <c r="Q40" s="9">
        <f>P40+Monthly!Q40</f>
        <v>9333035.0599999987</v>
      </c>
      <c r="R40" s="9">
        <f>Q40+Monthly!R40</f>
        <v>9333035.0599999987</v>
      </c>
      <c r="S40" s="9">
        <f>R40+Monthly!S40</f>
        <v>9334164.1899999995</v>
      </c>
      <c r="T40" s="9">
        <f>S40+Monthly!T40</f>
        <v>9334164.1899999995</v>
      </c>
      <c r="U40" s="9">
        <f>T40+Monthly!U40</f>
        <v>9334164.1899999995</v>
      </c>
      <c r="V40" s="9">
        <f>U40+Monthly!V40</f>
        <v>9361835.8099999987</v>
      </c>
      <c r="W40" s="9">
        <f>V40+Monthly!W40</f>
        <v>9721092.6199999992</v>
      </c>
      <c r="X40" s="9">
        <f>W40+Monthly!X40</f>
        <v>9926929.8399999999</v>
      </c>
      <c r="Y40" s="9">
        <f>X40+Monthly!Y40</f>
        <v>10185471.959999999</v>
      </c>
      <c r="Z40" s="9">
        <f t="shared" si="1"/>
        <v>10185471.959999999</v>
      </c>
      <c r="AA40" s="11">
        <f t="shared" si="2"/>
        <v>1288510.9600000028</v>
      </c>
    </row>
    <row r="41" spans="1:27" x14ac:dyDescent="0.25">
      <c r="A41" t="s">
        <v>66</v>
      </c>
      <c r="B41" s="7">
        <v>7483713.5999999996</v>
      </c>
      <c r="C41" s="8">
        <v>10273964.83</v>
      </c>
      <c r="D41" s="9">
        <f>Monthly!D41</f>
        <v>0</v>
      </c>
      <c r="E41" s="9">
        <f>D41+Monthly!E41</f>
        <v>0</v>
      </c>
      <c r="F41" s="9">
        <f>E41+Monthly!F41</f>
        <v>0</v>
      </c>
      <c r="G41" s="9">
        <f>F41+Monthly!G41</f>
        <v>0</v>
      </c>
      <c r="H41" s="9">
        <f>G41+Monthly!H41</f>
        <v>0</v>
      </c>
      <c r="I41" s="9">
        <f>H41+Monthly!I41</f>
        <v>0</v>
      </c>
      <c r="J41" s="9">
        <f>I41+Monthly!J41</f>
        <v>0</v>
      </c>
      <c r="K41" s="9">
        <f>J41+Monthly!K41</f>
        <v>0</v>
      </c>
      <c r="L41" s="9">
        <f>K41+Monthly!L41</f>
        <v>0</v>
      </c>
      <c r="M41" s="9">
        <f>L41+Monthly!M41</f>
        <v>0</v>
      </c>
      <c r="N41" s="9">
        <f>M41+Monthly!N41</f>
        <v>0</v>
      </c>
      <c r="O41" s="9">
        <f>N41+Monthly!O41</f>
        <v>0</v>
      </c>
      <c r="P41" s="9">
        <f>O41+Monthly!P41</f>
        <v>1724190.3399999999</v>
      </c>
      <c r="Q41" s="9">
        <f>P41+Monthly!Q41</f>
        <v>3418777.4</v>
      </c>
      <c r="R41" s="9">
        <f>Q41+Monthly!R41</f>
        <v>5253977.1399999997</v>
      </c>
      <c r="S41" s="9">
        <f>R41+Monthly!S41</f>
        <v>6874873.0599999996</v>
      </c>
      <c r="T41" s="9">
        <f>S41+Monthly!T41</f>
        <v>8767755.7199999988</v>
      </c>
      <c r="U41" s="9">
        <f>T41+Monthly!U41</f>
        <v>9818715.459999999</v>
      </c>
      <c r="V41" s="9">
        <f>U41+Monthly!V41</f>
        <v>9818715.459999999</v>
      </c>
      <c r="W41" s="9">
        <f>V41+Monthly!W41</f>
        <v>9818715.459999999</v>
      </c>
      <c r="X41" s="9">
        <f>W41+Monthly!X41</f>
        <v>9818715.459999999</v>
      </c>
      <c r="Y41" s="9">
        <f>X41+Monthly!Y41</f>
        <v>10273964.829999998</v>
      </c>
      <c r="Z41" s="9">
        <f t="shared" si="1"/>
        <v>10273964.829999998</v>
      </c>
      <c r="AA41" s="11">
        <f t="shared" si="2"/>
        <v>1.862645149230957E-9</v>
      </c>
    </row>
    <row r="42" spans="1:27" x14ac:dyDescent="0.25">
      <c r="A42" t="s">
        <v>67</v>
      </c>
      <c r="B42" s="6">
        <v>0</v>
      </c>
      <c r="C42" s="8">
        <v>6368012.3900000006</v>
      </c>
      <c r="D42" s="9">
        <f>Monthly!D42</f>
        <v>0</v>
      </c>
      <c r="E42" s="9">
        <f>D42+Monthly!E42</f>
        <v>1700</v>
      </c>
      <c r="F42" s="9">
        <f>E42+Monthly!F42</f>
        <v>1700</v>
      </c>
      <c r="G42" s="9">
        <f>F42+Monthly!G42</f>
        <v>1700</v>
      </c>
      <c r="H42" s="9">
        <f>G42+Monthly!H42</f>
        <v>20030.32</v>
      </c>
      <c r="I42" s="9">
        <f>H42+Monthly!I42</f>
        <v>241544.02</v>
      </c>
      <c r="J42" s="9">
        <f>I42+Monthly!J42</f>
        <v>1073757.8599999999</v>
      </c>
      <c r="K42" s="9">
        <f>J42+Monthly!K42</f>
        <v>1489277.5999999999</v>
      </c>
      <c r="L42" s="9">
        <f>K42+Monthly!L42</f>
        <v>1859247.8299999998</v>
      </c>
      <c r="M42" s="9">
        <f>L42+Monthly!M42</f>
        <v>2013089.38</v>
      </c>
      <c r="N42" s="9">
        <f>M42+Monthly!N42</f>
        <v>2180929.54</v>
      </c>
      <c r="O42" s="9">
        <f>N42+Monthly!O42</f>
        <v>2501439.8200000003</v>
      </c>
      <c r="P42" s="9">
        <f>O42+Monthly!P42</f>
        <v>2863375.29</v>
      </c>
      <c r="Q42" s="9">
        <f>P42+Monthly!Q42</f>
        <v>3282718.55</v>
      </c>
      <c r="R42" s="9">
        <f>Q42+Monthly!R42</f>
        <v>3689896.77</v>
      </c>
      <c r="S42" s="9">
        <f>R42+Monthly!S42</f>
        <v>4074402.55</v>
      </c>
      <c r="T42" s="9">
        <f>S42+Monthly!T42</f>
        <v>4555602.93</v>
      </c>
      <c r="U42" s="9">
        <f>T42+Monthly!U42</f>
        <v>4901346.1099999994</v>
      </c>
      <c r="V42" s="9">
        <f>U42+Monthly!V42</f>
        <v>5396263.379999999</v>
      </c>
      <c r="W42" s="9">
        <f>V42+Monthly!W42</f>
        <v>5860819.1799999988</v>
      </c>
      <c r="X42" s="9">
        <f>W42+Monthly!X42</f>
        <v>6310207.959999999</v>
      </c>
      <c r="Y42" s="9">
        <f>X42+Monthly!Y42</f>
        <v>6405315.9499999993</v>
      </c>
      <c r="Z42" s="9">
        <f t="shared" si="1"/>
        <v>6405315.9499999993</v>
      </c>
      <c r="AA42" s="11">
        <f t="shared" si="2"/>
        <v>-37303.559999998659</v>
      </c>
    </row>
    <row r="43" spans="1:27" x14ac:dyDescent="0.25">
      <c r="A43" t="s">
        <v>68</v>
      </c>
      <c r="B43" s="6">
        <v>0</v>
      </c>
      <c r="C43" s="8">
        <v>2253817.44</v>
      </c>
      <c r="D43" s="9">
        <f>Monthly!D43</f>
        <v>0</v>
      </c>
      <c r="E43" s="9">
        <f>D43+Monthly!E43</f>
        <v>0</v>
      </c>
      <c r="F43" s="9">
        <f>E43+Monthly!F43</f>
        <v>0</v>
      </c>
      <c r="G43" s="9">
        <f>F43+Monthly!G43</f>
        <v>0</v>
      </c>
      <c r="H43" s="9">
        <f>G43+Monthly!H43</f>
        <v>0</v>
      </c>
      <c r="I43" s="9">
        <f>H43+Monthly!I43</f>
        <v>0</v>
      </c>
      <c r="J43" s="9">
        <f>I43+Monthly!J43</f>
        <v>0</v>
      </c>
      <c r="K43" s="9">
        <f>J43+Monthly!K43</f>
        <v>0</v>
      </c>
      <c r="L43" s="9">
        <f>K43+Monthly!L43</f>
        <v>0</v>
      </c>
      <c r="M43" s="9">
        <f>L43+Monthly!M43</f>
        <v>0</v>
      </c>
      <c r="N43" s="9">
        <f>M43+Monthly!N43</f>
        <v>0</v>
      </c>
      <c r="O43" s="9">
        <f>N43+Monthly!O43</f>
        <v>0</v>
      </c>
      <c r="P43" s="9">
        <f>O43+Monthly!P43</f>
        <v>0</v>
      </c>
      <c r="Q43" s="9">
        <f>P43+Monthly!Q43</f>
        <v>0</v>
      </c>
      <c r="R43" s="9">
        <f>Q43+Monthly!R43</f>
        <v>0</v>
      </c>
      <c r="S43" s="9">
        <f>R43+Monthly!S43</f>
        <v>79238.510000000009</v>
      </c>
      <c r="T43" s="9">
        <f>S43+Monthly!T43</f>
        <v>173008.53000000003</v>
      </c>
      <c r="U43" s="9">
        <f>T43+Monthly!U43</f>
        <v>257118.28000000003</v>
      </c>
      <c r="V43" s="9">
        <f>U43+Monthly!V43</f>
        <v>351024.16000000003</v>
      </c>
      <c r="W43" s="9">
        <f>V43+Monthly!W43</f>
        <v>403704.57000000007</v>
      </c>
      <c r="X43" s="9">
        <f>W43+Monthly!X43</f>
        <v>484588.04000000004</v>
      </c>
      <c r="Y43" s="9">
        <f>X43+Monthly!Y43</f>
        <v>582843.46000000008</v>
      </c>
      <c r="Z43" s="9">
        <f t="shared" si="1"/>
        <v>582843.46000000008</v>
      </c>
      <c r="AA43" s="11">
        <f t="shared" si="2"/>
        <v>1670973.98</v>
      </c>
    </row>
    <row r="44" spans="1:27" x14ac:dyDescent="0.25">
      <c r="A44" t="s">
        <v>69</v>
      </c>
      <c r="B44" s="6">
        <v>0</v>
      </c>
      <c r="C44" s="8">
        <v>6052463.0399999991</v>
      </c>
      <c r="D44" s="9">
        <f>Monthly!D44</f>
        <v>0</v>
      </c>
      <c r="E44" s="9">
        <f>D44+Monthly!E44</f>
        <v>0</v>
      </c>
      <c r="F44" s="9">
        <f>E44+Monthly!F44</f>
        <v>0</v>
      </c>
      <c r="G44" s="9">
        <f>F44+Monthly!G44</f>
        <v>0</v>
      </c>
      <c r="H44" s="9">
        <f>G44+Monthly!H44</f>
        <v>0</v>
      </c>
      <c r="I44" s="9">
        <f>H44+Monthly!I44</f>
        <v>0</v>
      </c>
      <c r="J44" s="9">
        <f>I44+Monthly!J44</f>
        <v>0</v>
      </c>
      <c r="K44" s="9">
        <f>J44+Monthly!K44</f>
        <v>0</v>
      </c>
      <c r="L44" s="9">
        <f>K44+Monthly!L44</f>
        <v>0</v>
      </c>
      <c r="M44" s="9">
        <f>L44+Monthly!M44</f>
        <v>4500</v>
      </c>
      <c r="N44" s="9">
        <f>M44+Monthly!N44</f>
        <v>9408.4</v>
      </c>
      <c r="O44" s="9">
        <f>N44+Monthly!O44</f>
        <v>191236.13999999998</v>
      </c>
      <c r="P44" s="9">
        <f>O44+Monthly!P44</f>
        <v>544949.78999999992</v>
      </c>
      <c r="Q44" s="9">
        <f>P44+Monthly!Q44</f>
        <v>1255067.3799999999</v>
      </c>
      <c r="R44" s="9">
        <f>Q44+Monthly!R44</f>
        <v>1962809.8399999999</v>
      </c>
      <c r="S44" s="9">
        <f>R44+Monthly!S44</f>
        <v>2313006.3899999997</v>
      </c>
      <c r="T44" s="9">
        <f>S44+Monthly!T44</f>
        <v>3073482.7499999995</v>
      </c>
      <c r="U44" s="9">
        <f>T44+Monthly!U44</f>
        <v>3822846.5899999994</v>
      </c>
      <c r="V44" s="9">
        <f>U44+Monthly!V44</f>
        <v>4853026.6599999992</v>
      </c>
      <c r="W44" s="9">
        <f>V44+Monthly!W44</f>
        <v>5339696.93</v>
      </c>
      <c r="X44" s="9">
        <f>W44+Monthly!X44</f>
        <v>5655236.1699999999</v>
      </c>
      <c r="Y44" s="9">
        <f>X44+Monthly!Y44</f>
        <v>5727359.2400000002</v>
      </c>
      <c r="Z44" s="9">
        <f t="shared" si="1"/>
        <v>5727359.2400000002</v>
      </c>
      <c r="AA44" s="11">
        <f t="shared" si="2"/>
        <v>325103.79999999888</v>
      </c>
    </row>
    <row r="45" spans="1:27" x14ac:dyDescent="0.25">
      <c r="A45" t="s">
        <v>70</v>
      </c>
      <c r="B45" s="6">
        <v>0</v>
      </c>
      <c r="C45" s="8">
        <v>2548106.4600000004</v>
      </c>
      <c r="D45" s="9">
        <f>Monthly!D45</f>
        <v>0</v>
      </c>
      <c r="E45" s="9">
        <f>D45+Monthly!E45</f>
        <v>21638</v>
      </c>
      <c r="F45" s="9">
        <f>E45+Monthly!F45</f>
        <v>21638</v>
      </c>
      <c r="G45" s="9">
        <f>F45+Monthly!G45</f>
        <v>21638</v>
      </c>
      <c r="H45" s="9">
        <f>G45+Monthly!H45</f>
        <v>31983.559999999998</v>
      </c>
      <c r="I45" s="9">
        <f>H45+Monthly!I45</f>
        <v>40948.649999999994</v>
      </c>
      <c r="J45" s="9">
        <f>I45+Monthly!J45</f>
        <v>64637.539999999994</v>
      </c>
      <c r="K45" s="9">
        <f>J45+Monthly!K45</f>
        <v>93700.609999999986</v>
      </c>
      <c r="L45" s="9">
        <f>K45+Monthly!L45</f>
        <v>128546.50999999998</v>
      </c>
      <c r="M45" s="9">
        <f>L45+Monthly!M45</f>
        <v>168217.62999999998</v>
      </c>
      <c r="N45" s="9">
        <f>M45+Monthly!N45</f>
        <v>208441.27999999997</v>
      </c>
      <c r="O45" s="9">
        <f>N45+Monthly!O45</f>
        <v>275457.02999999997</v>
      </c>
      <c r="P45" s="9">
        <f>O45+Monthly!P45</f>
        <v>345329.66</v>
      </c>
      <c r="Q45" s="9">
        <f>P45+Monthly!Q45</f>
        <v>516708.18</v>
      </c>
      <c r="R45" s="9">
        <f>Q45+Monthly!R45</f>
        <v>613835.73</v>
      </c>
      <c r="S45" s="9">
        <f>R45+Monthly!S45</f>
        <v>713166.40999999992</v>
      </c>
      <c r="T45" s="9">
        <f>S45+Monthly!T45</f>
        <v>869256.36999999988</v>
      </c>
      <c r="U45" s="9">
        <f>T45+Monthly!U45</f>
        <v>1049397.6399999999</v>
      </c>
      <c r="V45" s="9">
        <f>U45+Monthly!V45</f>
        <v>1224095.5999999999</v>
      </c>
      <c r="W45" s="9">
        <f>V45+Monthly!W45</f>
        <v>1352249.96</v>
      </c>
      <c r="X45" s="9">
        <f>W45+Monthly!X45</f>
        <v>1530868.6199999999</v>
      </c>
      <c r="Y45" s="9">
        <f>X45+Monthly!Y45</f>
        <v>1581491.5099999998</v>
      </c>
      <c r="Z45" s="9">
        <f t="shared" si="1"/>
        <v>1581491.5099999998</v>
      </c>
      <c r="AA45" s="11">
        <f t="shared" si="2"/>
        <v>966614.95000000065</v>
      </c>
    </row>
    <row r="46" spans="1:27" x14ac:dyDescent="0.25">
      <c r="A46" t="s">
        <v>71</v>
      </c>
      <c r="B46" s="6">
        <v>0</v>
      </c>
      <c r="C46" s="8">
        <v>9465060.8900000006</v>
      </c>
      <c r="D46" s="9">
        <f>Monthly!D46</f>
        <v>0</v>
      </c>
      <c r="E46" s="9">
        <f>D46+Monthly!E46</f>
        <v>0</v>
      </c>
      <c r="F46" s="9">
        <f>E46+Monthly!F46</f>
        <v>0</v>
      </c>
      <c r="G46" s="9">
        <f>F46+Monthly!G46</f>
        <v>0</v>
      </c>
      <c r="H46" s="9">
        <f>G46+Monthly!H46</f>
        <v>225913.56</v>
      </c>
      <c r="I46" s="9">
        <f>H46+Monthly!I46</f>
        <v>744088.99</v>
      </c>
      <c r="J46" s="9">
        <f>I46+Monthly!J46</f>
        <v>1188384.6599999999</v>
      </c>
      <c r="K46" s="9">
        <f>J46+Monthly!K46</f>
        <v>1765645.64</v>
      </c>
      <c r="L46" s="9">
        <f>K46+Monthly!L46</f>
        <v>2211983.3899999997</v>
      </c>
      <c r="M46" s="9">
        <f>L46+Monthly!M46</f>
        <v>2597026.4199999995</v>
      </c>
      <c r="N46" s="9">
        <f>M46+Monthly!N46</f>
        <v>3054974.4899999993</v>
      </c>
      <c r="O46" s="9">
        <f>N46+Monthly!O46</f>
        <v>3769417.3999999994</v>
      </c>
      <c r="P46" s="9">
        <f>O46+Monthly!P46</f>
        <v>4196202.38</v>
      </c>
      <c r="Q46" s="9">
        <f>P46+Monthly!Q46</f>
        <v>4754963.5199999996</v>
      </c>
      <c r="R46" s="9">
        <f>Q46+Monthly!R46</f>
        <v>5263147.4399999995</v>
      </c>
      <c r="S46" s="9">
        <f>R46+Monthly!S46</f>
        <v>5855643.6599999992</v>
      </c>
      <c r="T46" s="9">
        <f>S46+Monthly!T46</f>
        <v>6217594.2299999995</v>
      </c>
      <c r="U46" s="9">
        <f>T46+Monthly!U46</f>
        <v>6803278.3999999994</v>
      </c>
      <c r="V46" s="9">
        <f>U46+Monthly!V46</f>
        <v>7184930.7899999991</v>
      </c>
      <c r="W46" s="9">
        <f>V46+Monthly!W46</f>
        <v>7377498.8099999987</v>
      </c>
      <c r="X46" s="9">
        <f>W46+Monthly!X46</f>
        <v>7612274.2399999984</v>
      </c>
      <c r="Y46" s="9">
        <f>X46+Monthly!Y46</f>
        <v>7899388.2599999979</v>
      </c>
      <c r="Z46" s="9">
        <f t="shared" si="1"/>
        <v>7899388.2599999979</v>
      </c>
      <c r="AA46" s="11">
        <f t="shared" si="2"/>
        <v>1565672.6300000027</v>
      </c>
    </row>
    <row r="47" spans="1:27" x14ac:dyDescent="0.25">
      <c r="A47" t="s">
        <v>72</v>
      </c>
      <c r="B47" s="7">
        <v>24379049.699999999</v>
      </c>
      <c r="C47" s="8">
        <v>25180994.059999999</v>
      </c>
      <c r="D47" s="9">
        <f>Monthly!D47</f>
        <v>3026</v>
      </c>
      <c r="E47" s="9">
        <f>D47+Monthly!E47</f>
        <v>3026</v>
      </c>
      <c r="F47" s="9">
        <f>E47+Monthly!F47</f>
        <v>4656</v>
      </c>
      <c r="G47" s="9">
        <f>F47+Monthly!G47</f>
        <v>4656</v>
      </c>
      <c r="H47" s="9">
        <f>G47+Monthly!H47</f>
        <v>4656</v>
      </c>
      <c r="I47" s="9">
        <f>H47+Monthly!I47</f>
        <v>4656</v>
      </c>
      <c r="J47" s="9">
        <f>I47+Monthly!J47</f>
        <v>99013.640000000014</v>
      </c>
      <c r="K47" s="9">
        <f>J47+Monthly!K47</f>
        <v>640841.01000000013</v>
      </c>
      <c r="L47" s="9">
        <f>K47+Monthly!L47</f>
        <v>1571770.33</v>
      </c>
      <c r="M47" s="9">
        <f>L47+Monthly!M47</f>
        <v>2044872.86</v>
      </c>
      <c r="N47" s="9">
        <f>M47+Monthly!N47</f>
        <v>2310535.96</v>
      </c>
      <c r="O47" s="9">
        <f>N47+Monthly!O47</f>
        <v>2602490.4699999997</v>
      </c>
      <c r="P47" s="9">
        <f>O47+Monthly!P47</f>
        <v>3219095.3</v>
      </c>
      <c r="Q47" s="9">
        <f>P47+Monthly!Q47</f>
        <v>4565682.0199999996</v>
      </c>
      <c r="R47" s="9">
        <f>Q47+Monthly!R47</f>
        <v>6599222.5399999991</v>
      </c>
      <c r="S47" s="9">
        <f>R47+Monthly!S47</f>
        <v>9449672.3099999987</v>
      </c>
      <c r="T47" s="9">
        <f>S47+Monthly!T47</f>
        <v>11039826.049999999</v>
      </c>
      <c r="U47" s="9">
        <f>T47+Monthly!U47</f>
        <v>12841873.529999999</v>
      </c>
      <c r="V47" s="9">
        <f>U47+Monthly!V47</f>
        <v>15083467.199999999</v>
      </c>
      <c r="W47" s="9">
        <f>V47+Monthly!W47</f>
        <v>16624512.939999999</v>
      </c>
      <c r="X47" s="9">
        <f>W47+Monthly!X47</f>
        <v>17731468.309999999</v>
      </c>
      <c r="Y47" s="9">
        <f>X47+Monthly!Y47</f>
        <v>18732744.449999999</v>
      </c>
      <c r="Z47" s="9">
        <f t="shared" si="1"/>
        <v>18732744.449999999</v>
      </c>
      <c r="AA47" s="11">
        <f t="shared" si="2"/>
        <v>6448249.6099999994</v>
      </c>
    </row>
    <row r="48" spans="1:27" x14ac:dyDescent="0.25">
      <c r="A48" t="s">
        <v>73</v>
      </c>
      <c r="B48" s="6">
        <v>0</v>
      </c>
      <c r="C48" s="8">
        <v>1009520.1299999999</v>
      </c>
      <c r="D48" s="9">
        <f>Monthly!D48</f>
        <v>0</v>
      </c>
      <c r="E48" s="9">
        <f>D48+Monthly!E48</f>
        <v>0</v>
      </c>
      <c r="F48" s="9">
        <f>E48+Monthly!F48</f>
        <v>0</v>
      </c>
      <c r="G48" s="9">
        <f>F48+Monthly!G48</f>
        <v>0</v>
      </c>
      <c r="H48" s="9">
        <f>G48+Monthly!H48</f>
        <v>0</v>
      </c>
      <c r="I48" s="9">
        <f>H48+Monthly!I48</f>
        <v>0</v>
      </c>
      <c r="J48" s="9">
        <f>I48+Monthly!J48</f>
        <v>0</v>
      </c>
      <c r="K48" s="9">
        <f>J48+Monthly!K48</f>
        <v>0</v>
      </c>
      <c r="L48" s="9">
        <f>K48+Monthly!L48</f>
        <v>0</v>
      </c>
      <c r="M48" s="9">
        <f>L48+Monthly!M48</f>
        <v>0</v>
      </c>
      <c r="N48" s="9">
        <f>M48+Monthly!N48</f>
        <v>0</v>
      </c>
      <c r="O48" s="9">
        <f>N48+Monthly!O48</f>
        <v>0</v>
      </c>
      <c r="P48" s="9">
        <f>O48+Monthly!P48</f>
        <v>28313.46</v>
      </c>
      <c r="Q48" s="9">
        <f>P48+Monthly!Q48</f>
        <v>48281.35</v>
      </c>
      <c r="R48" s="9">
        <f>Q48+Monthly!R48</f>
        <v>134252.77000000002</v>
      </c>
      <c r="S48" s="9">
        <f>R48+Monthly!S48</f>
        <v>228353</v>
      </c>
      <c r="T48" s="9">
        <f>S48+Monthly!T48</f>
        <v>292017.69</v>
      </c>
      <c r="U48" s="9">
        <f>T48+Monthly!U48</f>
        <v>351494.41</v>
      </c>
      <c r="V48" s="9">
        <f>U48+Monthly!V48</f>
        <v>401456.43999999994</v>
      </c>
      <c r="W48" s="9">
        <f>V48+Monthly!W48</f>
        <v>465249.47999999992</v>
      </c>
      <c r="X48" s="9">
        <f>W48+Monthly!X48</f>
        <v>543946.30999999994</v>
      </c>
      <c r="Y48" s="9">
        <f>X48+Monthly!Y48</f>
        <v>587903.15999999992</v>
      </c>
      <c r="Z48" s="9">
        <f t="shared" si="1"/>
        <v>587903.15999999992</v>
      </c>
      <c r="AA48" s="11">
        <f t="shared" si="2"/>
        <v>421616.97</v>
      </c>
    </row>
    <row r="49" spans="1:27" x14ac:dyDescent="0.25">
      <c r="A49" t="s">
        <v>74</v>
      </c>
      <c r="B49" s="7">
        <v>7197678.5</v>
      </c>
      <c r="C49" s="8">
        <v>9819543.0499999989</v>
      </c>
      <c r="D49" s="9">
        <f>Monthly!D49</f>
        <v>0</v>
      </c>
      <c r="E49" s="9">
        <f>D49+Monthly!E49</f>
        <v>0</v>
      </c>
      <c r="F49" s="9">
        <f>E49+Monthly!F49</f>
        <v>814993.47</v>
      </c>
      <c r="G49" s="9">
        <f>F49+Monthly!G49</f>
        <v>814993.47</v>
      </c>
      <c r="H49" s="9">
        <f>G49+Monthly!H49</f>
        <v>814993.47</v>
      </c>
      <c r="I49" s="9">
        <f>H49+Monthly!I49</f>
        <v>814993.47</v>
      </c>
      <c r="J49" s="9">
        <f>I49+Monthly!J49</f>
        <v>814993.47</v>
      </c>
      <c r="K49" s="9">
        <f>J49+Monthly!K49</f>
        <v>814993.47</v>
      </c>
      <c r="L49" s="9">
        <f>K49+Monthly!L49</f>
        <v>814993.47</v>
      </c>
      <c r="M49" s="9">
        <f>L49+Monthly!M49</f>
        <v>814993.47</v>
      </c>
      <c r="N49" s="9">
        <f>M49+Monthly!N49</f>
        <v>818968.47</v>
      </c>
      <c r="O49" s="9">
        <f>N49+Monthly!O49</f>
        <v>818968.47</v>
      </c>
      <c r="P49" s="9">
        <f>O49+Monthly!P49</f>
        <v>1478708.4100000001</v>
      </c>
      <c r="Q49" s="9">
        <f>P49+Monthly!Q49</f>
        <v>2000972.6600000001</v>
      </c>
      <c r="R49" s="9">
        <f>Q49+Monthly!R49</f>
        <v>2522138.0700000003</v>
      </c>
      <c r="S49" s="9">
        <f>R49+Monthly!S49</f>
        <v>3043451.0900000003</v>
      </c>
      <c r="T49" s="9">
        <f>S49+Monthly!T49</f>
        <v>3570008.6500000004</v>
      </c>
      <c r="U49" s="9">
        <f>T49+Monthly!U49</f>
        <v>4128584.8500000006</v>
      </c>
      <c r="V49" s="9">
        <f>U49+Monthly!V49</f>
        <v>4828939.83</v>
      </c>
      <c r="W49" s="9">
        <f>V49+Monthly!W49</f>
        <v>5545169.8600000003</v>
      </c>
      <c r="X49" s="9">
        <f>W49+Monthly!X49</f>
        <v>6062069.6000000006</v>
      </c>
      <c r="Y49" s="9">
        <f>X49+Monthly!Y49</f>
        <v>6590401.2500000009</v>
      </c>
      <c r="Z49" s="9">
        <f t="shared" si="1"/>
        <v>6590401.2500000009</v>
      </c>
      <c r="AA49" s="11">
        <f t="shared" si="2"/>
        <v>3229141.799999998</v>
      </c>
    </row>
    <row r="50" spans="1:27" x14ac:dyDescent="0.25">
      <c r="A50" t="s">
        <v>75</v>
      </c>
      <c r="B50" s="6">
        <v>0</v>
      </c>
      <c r="C50" s="8">
        <v>5053740.8</v>
      </c>
      <c r="D50" s="9">
        <f>Monthly!D50</f>
        <v>0</v>
      </c>
      <c r="E50" s="9">
        <f>D50+Monthly!E50</f>
        <v>0</v>
      </c>
      <c r="F50" s="9">
        <f>E50+Monthly!F50</f>
        <v>0</v>
      </c>
      <c r="G50" s="9">
        <f>F50+Monthly!G50</f>
        <v>0</v>
      </c>
      <c r="H50" s="9">
        <f>G50+Monthly!H50</f>
        <v>0</v>
      </c>
      <c r="I50" s="9">
        <f>H50+Monthly!I50</f>
        <v>0</v>
      </c>
      <c r="J50" s="9">
        <f>I50+Monthly!J50</f>
        <v>0</v>
      </c>
      <c r="K50" s="9">
        <f>J50+Monthly!K50</f>
        <v>0</v>
      </c>
      <c r="L50" s="9">
        <f>K50+Monthly!L50</f>
        <v>65766.95</v>
      </c>
      <c r="M50" s="9">
        <f>L50+Monthly!M50</f>
        <v>447978.32</v>
      </c>
      <c r="N50" s="9">
        <f>M50+Monthly!N50</f>
        <v>449927.32</v>
      </c>
      <c r="O50" s="9">
        <f>N50+Monthly!O50</f>
        <v>702594.86</v>
      </c>
      <c r="P50" s="9">
        <f>O50+Monthly!P50</f>
        <v>1085063.2</v>
      </c>
      <c r="Q50" s="9">
        <f>P50+Monthly!Q50</f>
        <v>1275862.3</v>
      </c>
      <c r="R50" s="9">
        <f>Q50+Monthly!R50</f>
        <v>1580352.71</v>
      </c>
      <c r="S50" s="9">
        <f>R50+Monthly!S50</f>
        <v>1858975</v>
      </c>
      <c r="T50" s="9">
        <f>S50+Monthly!T50</f>
        <v>2013886.26</v>
      </c>
      <c r="U50" s="9">
        <f>T50+Monthly!U50</f>
        <v>2301543.96</v>
      </c>
      <c r="V50" s="9">
        <f>U50+Monthly!V50</f>
        <v>2551973.11</v>
      </c>
      <c r="W50" s="9">
        <f>V50+Monthly!W50</f>
        <v>2737712.86</v>
      </c>
      <c r="X50" s="9">
        <f>W50+Monthly!X50</f>
        <v>2955769.12</v>
      </c>
      <c r="Y50" s="9">
        <f>X50+Monthly!Y50</f>
        <v>3253494.84</v>
      </c>
      <c r="Z50" s="9">
        <f t="shared" si="1"/>
        <v>3253494.84</v>
      </c>
      <c r="AA50" s="11">
        <f t="shared" si="2"/>
        <v>1800245.96</v>
      </c>
    </row>
    <row r="51" spans="1:27" x14ac:dyDescent="0.25">
      <c r="A51" t="s">
        <v>76</v>
      </c>
      <c r="B51" s="6">
        <v>0</v>
      </c>
      <c r="C51" s="8">
        <v>2535242.89</v>
      </c>
      <c r="D51" s="9">
        <f>Monthly!D51</f>
        <v>0</v>
      </c>
      <c r="E51" s="9">
        <f>D51+Monthly!E51</f>
        <v>0</v>
      </c>
      <c r="F51" s="9">
        <f>E51+Monthly!F51</f>
        <v>74343.03</v>
      </c>
      <c r="G51" s="9">
        <f>F51+Monthly!G51</f>
        <v>111346.7</v>
      </c>
      <c r="H51" s="9">
        <f>G51+Monthly!H51</f>
        <v>163059.97999999998</v>
      </c>
      <c r="I51" s="9">
        <f>H51+Monthly!I51</f>
        <v>163059.97999999998</v>
      </c>
      <c r="J51" s="9">
        <f>I51+Monthly!J51</f>
        <v>257092.25999999998</v>
      </c>
      <c r="K51" s="9">
        <f>J51+Monthly!K51</f>
        <v>348724.19</v>
      </c>
      <c r="L51" s="9">
        <f>K51+Monthly!L51</f>
        <v>505184.61</v>
      </c>
      <c r="M51" s="9">
        <f>L51+Monthly!M51</f>
        <v>565135.11</v>
      </c>
      <c r="N51" s="9">
        <f>M51+Monthly!N51</f>
        <v>632656.80000000005</v>
      </c>
      <c r="O51" s="9">
        <f>N51+Monthly!O51</f>
        <v>713938.33000000007</v>
      </c>
      <c r="P51" s="9">
        <f>O51+Monthly!P51</f>
        <v>820516.43</v>
      </c>
      <c r="Q51" s="9">
        <f>P51+Monthly!Q51</f>
        <v>926315.93</v>
      </c>
      <c r="R51" s="9">
        <f>Q51+Monthly!R51</f>
        <v>992051.06</v>
      </c>
      <c r="S51" s="9">
        <f>R51+Monthly!S51</f>
        <v>1023711.4600000001</v>
      </c>
      <c r="T51" s="9">
        <f>S51+Monthly!T51</f>
        <v>1058749.9400000002</v>
      </c>
      <c r="U51" s="9">
        <f>T51+Monthly!U51</f>
        <v>1166242.5700000003</v>
      </c>
      <c r="V51" s="9">
        <f>U51+Monthly!V51</f>
        <v>1205852.8200000003</v>
      </c>
      <c r="W51" s="9">
        <f>V51+Monthly!W51</f>
        <v>1349314.5800000003</v>
      </c>
      <c r="X51" s="9">
        <f>W51+Monthly!X51</f>
        <v>1381594.8200000003</v>
      </c>
      <c r="Y51" s="9">
        <f>X51+Monthly!Y51</f>
        <v>1503291.0500000003</v>
      </c>
      <c r="Z51" s="9">
        <f t="shared" si="1"/>
        <v>1503291.0500000003</v>
      </c>
      <c r="AA51" s="11">
        <f t="shared" si="2"/>
        <v>1031951.8399999999</v>
      </c>
    </row>
    <row r="52" spans="1:27" x14ac:dyDescent="0.25">
      <c r="A52" t="s">
        <v>77</v>
      </c>
      <c r="B52" s="7">
        <v>58391497.299999997</v>
      </c>
      <c r="C52" s="8">
        <v>51829294.079999998</v>
      </c>
      <c r="D52" s="9">
        <f>Monthly!D52</f>
        <v>1492072.97</v>
      </c>
      <c r="E52" s="9">
        <f>D52+Monthly!E52</f>
        <v>9410852.879999999</v>
      </c>
      <c r="F52" s="9">
        <f>E52+Monthly!F52</f>
        <v>15353666.399999999</v>
      </c>
      <c r="G52" s="9">
        <f>F52+Monthly!G52</f>
        <v>28373966.469999999</v>
      </c>
      <c r="H52" s="9">
        <f>G52+Monthly!H52</f>
        <v>34581761.229999997</v>
      </c>
      <c r="I52" s="9">
        <f>H52+Monthly!I52</f>
        <v>37866213.369999997</v>
      </c>
      <c r="J52" s="9">
        <f>I52+Monthly!J52</f>
        <v>39431906.32</v>
      </c>
      <c r="K52" s="9">
        <f>J52+Monthly!K52</f>
        <v>39765525.549999997</v>
      </c>
      <c r="L52" s="9">
        <f>K52+Monthly!L52</f>
        <v>39798469.279999994</v>
      </c>
      <c r="M52" s="9">
        <f>L52+Monthly!M52</f>
        <v>39798698.119999997</v>
      </c>
      <c r="N52" s="9">
        <f>M52+Monthly!N52</f>
        <v>40043879.289999999</v>
      </c>
      <c r="O52" s="9">
        <f>N52+Monthly!O52</f>
        <v>40384696.509999998</v>
      </c>
      <c r="P52" s="9">
        <f>O52+Monthly!P52</f>
        <v>40496791.32</v>
      </c>
      <c r="Q52" s="9">
        <f>P52+Monthly!Q52</f>
        <v>40509023.090000004</v>
      </c>
      <c r="R52" s="9">
        <f>Q52+Monthly!R52</f>
        <v>40686177.370000005</v>
      </c>
      <c r="S52" s="9">
        <f>R52+Monthly!S52</f>
        <v>40686177.370000005</v>
      </c>
      <c r="T52" s="9">
        <f>S52+Monthly!T52</f>
        <v>40914869.860000007</v>
      </c>
      <c r="U52" s="9">
        <f>T52+Monthly!U52</f>
        <v>41142511.970000006</v>
      </c>
      <c r="V52" s="9">
        <f>U52+Monthly!V52</f>
        <v>41142511.970000006</v>
      </c>
      <c r="W52" s="9">
        <f>V52+Monthly!W52</f>
        <v>41983462.752100006</v>
      </c>
      <c r="X52" s="9">
        <f>W52+Monthly!X52</f>
        <v>43066347.172100008</v>
      </c>
      <c r="Y52" s="9">
        <f>X52+Monthly!Y52</f>
        <v>44143713.062100008</v>
      </c>
      <c r="Z52" s="9">
        <f t="shared" si="1"/>
        <v>44143713.062100008</v>
      </c>
      <c r="AA52" s="11">
        <f t="shared" si="2"/>
        <v>7685581.0178999901</v>
      </c>
    </row>
    <row r="53" spans="1:27" x14ac:dyDescent="0.25">
      <c r="A53" t="s">
        <v>78</v>
      </c>
      <c r="B53" s="6">
        <v>0</v>
      </c>
      <c r="C53" s="8">
        <v>3093837.8600000003</v>
      </c>
      <c r="D53" s="9">
        <f>Monthly!D53</f>
        <v>0</v>
      </c>
      <c r="E53" s="9">
        <f>D53+Monthly!E53</f>
        <v>0</v>
      </c>
      <c r="F53" s="9">
        <f>E53+Monthly!F53</f>
        <v>0</v>
      </c>
      <c r="G53" s="9">
        <f>F53+Monthly!G53</f>
        <v>0</v>
      </c>
      <c r="H53" s="9">
        <f>G53+Monthly!H53</f>
        <v>35025.82</v>
      </c>
      <c r="I53" s="9">
        <f>H53+Monthly!I53</f>
        <v>80256.94</v>
      </c>
      <c r="J53" s="9">
        <f>I53+Monthly!J53</f>
        <v>115464.36</v>
      </c>
      <c r="K53" s="9">
        <f>J53+Monthly!K53</f>
        <v>212402.22999999998</v>
      </c>
      <c r="L53" s="9">
        <f>K53+Monthly!L53</f>
        <v>245571.68</v>
      </c>
      <c r="M53" s="9">
        <f>L53+Monthly!M53</f>
        <v>307084.18</v>
      </c>
      <c r="N53" s="9">
        <f>M53+Monthly!N53</f>
        <v>400025.56</v>
      </c>
      <c r="O53" s="9">
        <f>N53+Monthly!O53</f>
        <v>506899.15</v>
      </c>
      <c r="P53" s="9">
        <f>O53+Monthly!P53</f>
        <v>708281.74</v>
      </c>
      <c r="Q53" s="9">
        <f>P53+Monthly!Q53</f>
        <v>910359.11</v>
      </c>
      <c r="R53" s="9">
        <f>Q53+Monthly!R53</f>
        <v>1142468.9099999999</v>
      </c>
      <c r="S53" s="9">
        <f>R53+Monthly!S53</f>
        <v>1373785.88</v>
      </c>
      <c r="T53" s="9">
        <f>S53+Monthly!T53</f>
        <v>1612839.41</v>
      </c>
      <c r="U53" s="9">
        <f>T53+Monthly!U53</f>
        <v>1832973.8599999999</v>
      </c>
      <c r="V53" s="9">
        <f>U53+Monthly!V53</f>
        <v>2356585.61</v>
      </c>
      <c r="W53" s="9">
        <f>V53+Monthly!W53</f>
        <v>2607123.88</v>
      </c>
      <c r="X53" s="9">
        <f>W53+Monthly!X53</f>
        <v>2774019.1399999997</v>
      </c>
      <c r="Y53" s="9">
        <f>X53+Monthly!Y53</f>
        <v>2923203.3499999996</v>
      </c>
      <c r="Z53" s="9">
        <f t="shared" si="1"/>
        <v>2923203.3499999996</v>
      </c>
      <c r="AA53" s="11">
        <f t="shared" si="2"/>
        <v>170634.51000000071</v>
      </c>
    </row>
    <row r="54" spans="1:27" x14ac:dyDescent="0.25">
      <c r="A54" t="s">
        <v>79</v>
      </c>
      <c r="B54" s="6">
        <v>0</v>
      </c>
      <c r="C54" s="8">
        <v>912332.68</v>
      </c>
      <c r="D54" s="9">
        <f>Monthly!D54</f>
        <v>0</v>
      </c>
      <c r="E54" s="9">
        <f>D54+Monthly!E54</f>
        <v>13726.44</v>
      </c>
      <c r="F54" s="9">
        <f>E54+Monthly!F54</f>
        <v>29088.79</v>
      </c>
      <c r="G54" s="9">
        <f>F54+Monthly!G54</f>
        <v>39280.97</v>
      </c>
      <c r="H54" s="9">
        <f>G54+Monthly!H54</f>
        <v>52829.72</v>
      </c>
      <c r="I54" s="9">
        <f>H54+Monthly!I54</f>
        <v>61242.020000000004</v>
      </c>
      <c r="J54" s="9">
        <f>I54+Monthly!J54</f>
        <v>75396.97</v>
      </c>
      <c r="K54" s="9">
        <f>J54+Monthly!K54</f>
        <v>87596.62</v>
      </c>
      <c r="L54" s="9">
        <f>K54+Monthly!L54</f>
        <v>99667.09</v>
      </c>
      <c r="M54" s="9">
        <f>L54+Monthly!M54</f>
        <v>114571.64</v>
      </c>
      <c r="N54" s="9">
        <f>M54+Monthly!N54</f>
        <v>136198.96</v>
      </c>
      <c r="O54" s="9">
        <f>N54+Monthly!O54</f>
        <v>145801.96</v>
      </c>
      <c r="P54" s="9">
        <f>O54+Monthly!P54</f>
        <v>161086.09999999998</v>
      </c>
      <c r="Q54" s="9">
        <f>P54+Monthly!Q54</f>
        <v>181768.58</v>
      </c>
      <c r="R54" s="9">
        <f>Q54+Monthly!R54</f>
        <v>208084.09</v>
      </c>
      <c r="S54" s="9">
        <f>R54+Monthly!S54</f>
        <v>242945.51</v>
      </c>
      <c r="T54" s="9">
        <f>S54+Monthly!T54</f>
        <v>267179.83</v>
      </c>
      <c r="U54" s="9">
        <f>T54+Monthly!U54</f>
        <v>324857.13</v>
      </c>
      <c r="V54" s="9">
        <f>U54+Monthly!V54</f>
        <v>324857.13</v>
      </c>
      <c r="W54" s="9">
        <f>V54+Monthly!W54</f>
        <v>346208.93</v>
      </c>
      <c r="X54" s="9">
        <f>W54+Monthly!X54</f>
        <v>351684.14999999997</v>
      </c>
      <c r="Y54" s="9">
        <f>X54+Monthly!Y54</f>
        <v>355602.91</v>
      </c>
      <c r="Z54" s="9">
        <f t="shared" si="1"/>
        <v>355602.91</v>
      </c>
      <c r="AA54" s="11">
        <f t="shared" si="2"/>
        <v>556729.77</v>
      </c>
    </row>
    <row r="55" spans="1:27" x14ac:dyDescent="0.25">
      <c r="A55" t="s">
        <v>80</v>
      </c>
      <c r="B55" s="6">
        <v>0</v>
      </c>
      <c r="C55" s="8">
        <v>7841209.4499999993</v>
      </c>
      <c r="D55" s="9">
        <f>Monthly!D55</f>
        <v>0</v>
      </c>
      <c r="E55" s="9">
        <f>D55+Monthly!E55</f>
        <v>0</v>
      </c>
      <c r="F55" s="9">
        <f>E55+Monthly!F55</f>
        <v>0</v>
      </c>
      <c r="G55" s="9">
        <f>F55+Monthly!G55</f>
        <v>0</v>
      </c>
      <c r="H55" s="9">
        <f>G55+Monthly!H55</f>
        <v>0</v>
      </c>
      <c r="I55" s="9">
        <f>H55+Monthly!I55</f>
        <v>0</v>
      </c>
      <c r="J55" s="9">
        <f>I55+Monthly!J55</f>
        <v>0</v>
      </c>
      <c r="K55" s="9">
        <f>J55+Monthly!K55</f>
        <v>0</v>
      </c>
      <c r="L55" s="9">
        <f>K55+Monthly!L55</f>
        <v>0</v>
      </c>
      <c r="M55" s="9">
        <f>L55+Monthly!M55</f>
        <v>193618.04999999996</v>
      </c>
      <c r="N55" s="9">
        <f>M55+Monthly!N55</f>
        <v>643994.78999999992</v>
      </c>
      <c r="O55" s="9">
        <f>N55+Monthly!O55</f>
        <v>1311191.6099999999</v>
      </c>
      <c r="P55" s="9">
        <f>O55+Monthly!P55</f>
        <v>1758579.2999999998</v>
      </c>
      <c r="Q55" s="9">
        <f>P55+Monthly!Q55</f>
        <v>2218051.23</v>
      </c>
      <c r="R55" s="9">
        <f>Q55+Monthly!R55</f>
        <v>2707884.66</v>
      </c>
      <c r="S55" s="9">
        <f>R55+Monthly!S55</f>
        <v>3048878.71</v>
      </c>
      <c r="T55" s="9">
        <f>S55+Monthly!T55</f>
        <v>3512166.9</v>
      </c>
      <c r="U55" s="9">
        <f>T55+Monthly!U55</f>
        <v>3916433.27</v>
      </c>
      <c r="V55" s="9">
        <f>U55+Monthly!V55</f>
        <v>4502352.34</v>
      </c>
      <c r="W55" s="9">
        <f>V55+Monthly!W55</f>
        <v>4849885.25</v>
      </c>
      <c r="X55" s="9">
        <f>W55+Monthly!X55</f>
        <v>5185695.04</v>
      </c>
      <c r="Y55" s="9">
        <f>X55+Monthly!Y55</f>
        <v>5515162.8300000001</v>
      </c>
      <c r="Z55" s="9">
        <f t="shared" si="1"/>
        <v>5515162.8300000001</v>
      </c>
      <c r="AA55" s="11">
        <f t="shared" si="2"/>
        <v>2326046.6199999992</v>
      </c>
    </row>
    <row r="56" spans="1:27" x14ac:dyDescent="0.25">
      <c r="A56" t="s">
        <v>81</v>
      </c>
      <c r="B56" s="6">
        <v>0</v>
      </c>
      <c r="C56" s="8">
        <v>2205899.17</v>
      </c>
      <c r="D56" s="9">
        <f>Monthly!D56</f>
        <v>0</v>
      </c>
      <c r="E56" s="9">
        <f>D56+Monthly!E56</f>
        <v>0</v>
      </c>
      <c r="F56" s="9">
        <f>E56+Monthly!F56</f>
        <v>0</v>
      </c>
      <c r="G56" s="9">
        <f>F56+Monthly!G56</f>
        <v>0</v>
      </c>
      <c r="H56" s="9">
        <f>G56+Monthly!H56</f>
        <v>2796.56</v>
      </c>
      <c r="I56" s="9">
        <f>H56+Monthly!I56</f>
        <v>9203.02</v>
      </c>
      <c r="J56" s="9">
        <f>I56+Monthly!J56</f>
        <v>43282.659999999989</v>
      </c>
      <c r="K56" s="9">
        <f>J56+Monthly!K56</f>
        <v>65264.429999999993</v>
      </c>
      <c r="L56" s="9">
        <f>K56+Monthly!L56</f>
        <v>86126.449999999983</v>
      </c>
      <c r="M56" s="9">
        <f>L56+Monthly!M56</f>
        <v>115303.83999999998</v>
      </c>
      <c r="N56" s="9">
        <f>M56+Monthly!N56</f>
        <v>136626.08999999997</v>
      </c>
      <c r="O56" s="9">
        <f>N56+Monthly!O56</f>
        <v>213002.44999999995</v>
      </c>
      <c r="P56" s="9">
        <f>O56+Monthly!P56</f>
        <v>308034.38999999996</v>
      </c>
      <c r="Q56" s="9">
        <f>P56+Monthly!Q56</f>
        <v>463476.11</v>
      </c>
      <c r="R56" s="9">
        <f>Q56+Monthly!R56</f>
        <v>718023.23</v>
      </c>
      <c r="S56" s="9">
        <f>R56+Monthly!S56</f>
        <v>826793.27</v>
      </c>
      <c r="T56" s="9">
        <f>S56+Monthly!T56</f>
        <v>920987.18</v>
      </c>
      <c r="U56" s="9">
        <f>T56+Monthly!U56</f>
        <v>1013370.88</v>
      </c>
      <c r="V56" s="9">
        <f>U56+Monthly!V56</f>
        <v>1091105.27</v>
      </c>
      <c r="W56" s="9">
        <f>V56+Monthly!W56</f>
        <v>1146461.22</v>
      </c>
      <c r="X56" s="9">
        <f>W56+Monthly!X56</f>
        <v>1247006.04</v>
      </c>
      <c r="Y56" s="9">
        <f>X56+Monthly!Y56</f>
        <v>1311916.1400000001</v>
      </c>
      <c r="Z56" s="9">
        <f t="shared" si="1"/>
        <v>1311916.1400000001</v>
      </c>
      <c r="AA56" s="11">
        <f t="shared" si="2"/>
        <v>893983.0299999998</v>
      </c>
    </row>
    <row r="57" spans="1:27" x14ac:dyDescent="0.25">
      <c r="A57" t="s">
        <v>82</v>
      </c>
      <c r="B57" s="6">
        <v>0</v>
      </c>
      <c r="C57" s="8">
        <v>4025327.7</v>
      </c>
      <c r="D57" s="9">
        <f>Monthly!D57</f>
        <v>0</v>
      </c>
      <c r="E57" s="9">
        <f>D57+Monthly!E57</f>
        <v>5983.2</v>
      </c>
      <c r="F57" s="9">
        <f>E57+Monthly!F57</f>
        <v>11127.99</v>
      </c>
      <c r="G57" s="9">
        <f>F57+Monthly!G57</f>
        <v>11127.99</v>
      </c>
      <c r="H57" s="9">
        <f>G57+Monthly!H57</f>
        <v>18698.079999999998</v>
      </c>
      <c r="I57" s="9">
        <f>H57+Monthly!I57</f>
        <v>30385.309999999998</v>
      </c>
      <c r="J57" s="9">
        <f>I57+Monthly!J57</f>
        <v>67447.67</v>
      </c>
      <c r="K57" s="9">
        <f>J57+Monthly!K57</f>
        <v>97508.14</v>
      </c>
      <c r="L57" s="9">
        <f>K57+Monthly!L57</f>
        <v>123958.14</v>
      </c>
      <c r="M57" s="9">
        <f>L57+Monthly!M57</f>
        <v>169642.16</v>
      </c>
      <c r="N57" s="9">
        <f>M57+Monthly!N57</f>
        <v>198144.11</v>
      </c>
      <c r="O57" s="9">
        <f>N57+Monthly!O57</f>
        <v>231023.19</v>
      </c>
      <c r="P57" s="9">
        <f>O57+Monthly!P57</f>
        <v>304898.04000000004</v>
      </c>
      <c r="Q57" s="9">
        <f>P57+Monthly!Q57</f>
        <v>337166.98000000004</v>
      </c>
      <c r="R57" s="9">
        <f>Q57+Monthly!R57</f>
        <v>403383.67000000004</v>
      </c>
      <c r="S57" s="9">
        <f>R57+Monthly!S57</f>
        <v>436009.42000000004</v>
      </c>
      <c r="T57" s="9">
        <f>S57+Monthly!T57</f>
        <v>483177.65</v>
      </c>
      <c r="U57" s="9">
        <f>T57+Monthly!U57</f>
        <v>517206.43000000005</v>
      </c>
      <c r="V57" s="9">
        <f>U57+Monthly!V57</f>
        <v>551017.77</v>
      </c>
      <c r="W57" s="9">
        <f>V57+Monthly!W57</f>
        <v>563160.79</v>
      </c>
      <c r="X57" s="9">
        <f>W57+Monthly!X57</f>
        <v>569565.89</v>
      </c>
      <c r="Y57" s="9">
        <f>X57+Monthly!Y57</f>
        <v>581938.64</v>
      </c>
      <c r="Z57" s="9">
        <f t="shared" si="1"/>
        <v>581938.64</v>
      </c>
      <c r="AA57" s="11">
        <f t="shared" si="2"/>
        <v>3443389.06</v>
      </c>
    </row>
    <row r="58" spans="1:27" x14ac:dyDescent="0.25">
      <c r="A58" t="s">
        <v>83</v>
      </c>
      <c r="B58" s="6">
        <v>0</v>
      </c>
      <c r="C58" s="8">
        <v>331044.43</v>
      </c>
      <c r="D58" s="9">
        <f>Monthly!D58</f>
        <v>0</v>
      </c>
      <c r="E58" s="9">
        <f>D58+Monthly!E58</f>
        <v>0</v>
      </c>
      <c r="F58" s="9">
        <f>E58+Monthly!F58</f>
        <v>0</v>
      </c>
      <c r="G58" s="9">
        <f>F58+Monthly!G58</f>
        <v>0</v>
      </c>
      <c r="H58" s="9">
        <f>G58+Monthly!H58</f>
        <v>0</v>
      </c>
      <c r="I58" s="9">
        <f>H58+Monthly!I58</f>
        <v>0</v>
      </c>
      <c r="J58" s="9">
        <f>I58+Monthly!J58</f>
        <v>0</v>
      </c>
      <c r="K58" s="9">
        <f>J58+Monthly!K58</f>
        <v>0</v>
      </c>
      <c r="L58" s="9">
        <f>K58+Monthly!L58</f>
        <v>0</v>
      </c>
      <c r="M58" s="9">
        <f>L58+Monthly!M58</f>
        <v>0</v>
      </c>
      <c r="N58" s="9">
        <f>M58+Monthly!N58</f>
        <v>0</v>
      </c>
      <c r="O58" s="9">
        <f>N58+Monthly!O58</f>
        <v>0</v>
      </c>
      <c r="P58" s="9">
        <f>O58+Monthly!P58</f>
        <v>0</v>
      </c>
      <c r="Q58" s="9">
        <f>P58+Monthly!Q58</f>
        <v>3500</v>
      </c>
      <c r="R58" s="9">
        <f>Q58+Monthly!R58</f>
        <v>3500</v>
      </c>
      <c r="S58" s="9">
        <f>R58+Monthly!S58</f>
        <v>4171.5599999999995</v>
      </c>
      <c r="T58" s="9">
        <f>S58+Monthly!T58</f>
        <v>4171.5599999999995</v>
      </c>
      <c r="U58" s="9">
        <f>T58+Monthly!U58</f>
        <v>4171.5599999999995</v>
      </c>
      <c r="V58" s="9">
        <f>U58+Monthly!V58</f>
        <v>4171.5599999999995</v>
      </c>
      <c r="W58" s="9">
        <f>V58+Monthly!W58</f>
        <v>4171.5599999999995</v>
      </c>
      <c r="X58" s="9">
        <f>W58+Monthly!X58</f>
        <v>7186.0399999999991</v>
      </c>
      <c r="Y58" s="9">
        <f>X58+Monthly!Y58</f>
        <v>9186.0399999999991</v>
      </c>
      <c r="Z58" s="9">
        <f t="shared" si="1"/>
        <v>9186.0399999999991</v>
      </c>
      <c r="AA58" s="11">
        <f t="shared" si="2"/>
        <v>321858.39</v>
      </c>
    </row>
    <row r="59" spans="1:27" x14ac:dyDescent="0.25">
      <c r="A59" t="s">
        <v>84</v>
      </c>
      <c r="B59" s="6">
        <v>0</v>
      </c>
      <c r="C59" s="8">
        <v>2220580.7200000002</v>
      </c>
      <c r="D59" s="9">
        <f>Monthly!D59</f>
        <v>0</v>
      </c>
      <c r="E59" s="9">
        <f>D59+Monthly!E59</f>
        <v>0</v>
      </c>
      <c r="F59" s="9">
        <f>E59+Monthly!F59</f>
        <v>0</v>
      </c>
      <c r="G59" s="9">
        <f>F59+Monthly!G59</f>
        <v>0</v>
      </c>
      <c r="H59" s="9">
        <f>G59+Monthly!H59</f>
        <v>0</v>
      </c>
      <c r="I59" s="9">
        <f>H59+Monthly!I59</f>
        <v>0</v>
      </c>
      <c r="J59" s="9">
        <f>I59+Monthly!J59</f>
        <v>0</v>
      </c>
      <c r="K59" s="9">
        <f>J59+Monthly!K59</f>
        <v>0</v>
      </c>
      <c r="L59" s="9">
        <f>K59+Monthly!L59</f>
        <v>0</v>
      </c>
      <c r="M59" s="9">
        <f>L59+Monthly!M59</f>
        <v>0</v>
      </c>
      <c r="N59" s="9">
        <f>M59+Monthly!N59</f>
        <v>0</v>
      </c>
      <c r="O59" s="9">
        <f>N59+Monthly!O59</f>
        <v>0</v>
      </c>
      <c r="P59" s="9">
        <f>O59+Monthly!P59</f>
        <v>0</v>
      </c>
      <c r="Q59" s="9">
        <f>P59+Monthly!Q59</f>
        <v>128821.48999999999</v>
      </c>
      <c r="R59" s="9">
        <f>Q59+Monthly!R59</f>
        <v>189862.62999999998</v>
      </c>
      <c r="S59" s="9">
        <f>R59+Monthly!S59</f>
        <v>308273.93999999994</v>
      </c>
      <c r="T59" s="9">
        <f>S59+Monthly!T59</f>
        <v>413493.31999999995</v>
      </c>
      <c r="U59" s="9">
        <f>T59+Monthly!U59</f>
        <v>503954.18999999994</v>
      </c>
      <c r="V59" s="9">
        <f>U59+Monthly!V59</f>
        <v>595605.25</v>
      </c>
      <c r="W59" s="9">
        <f>V59+Monthly!W59</f>
        <v>655293.09</v>
      </c>
      <c r="X59" s="9">
        <f>W59+Monthly!X59</f>
        <v>720036.86</v>
      </c>
      <c r="Y59" s="9">
        <f>X59+Monthly!Y59</f>
        <v>772999.05999999994</v>
      </c>
      <c r="Z59" s="9">
        <f t="shared" si="1"/>
        <v>772999.05999999994</v>
      </c>
      <c r="AA59" s="11">
        <f t="shared" si="2"/>
        <v>1447581.6600000001</v>
      </c>
    </row>
    <row r="60" spans="1:27" x14ac:dyDescent="0.25">
      <c r="A60" t="s">
        <v>85</v>
      </c>
      <c r="B60" s="6">
        <v>0</v>
      </c>
      <c r="C60" s="8">
        <v>2256459.7799999998</v>
      </c>
      <c r="D60" s="9">
        <f>Monthly!D60</f>
        <v>0</v>
      </c>
      <c r="E60" s="9">
        <f>D60+Monthly!E60</f>
        <v>0</v>
      </c>
      <c r="F60" s="9">
        <f>E60+Monthly!F60</f>
        <v>0</v>
      </c>
      <c r="G60" s="9">
        <f>F60+Monthly!G60</f>
        <v>0</v>
      </c>
      <c r="H60" s="9">
        <f>G60+Monthly!H60</f>
        <v>0</v>
      </c>
      <c r="I60" s="9">
        <f>H60+Monthly!I60</f>
        <v>15282.970000000001</v>
      </c>
      <c r="J60" s="9">
        <f>I60+Monthly!J60</f>
        <v>53022.6</v>
      </c>
      <c r="K60" s="9">
        <f>J60+Monthly!K60</f>
        <v>74375.549999999988</v>
      </c>
      <c r="L60" s="9">
        <f>K60+Monthly!L60</f>
        <v>110495.94999999998</v>
      </c>
      <c r="M60" s="9">
        <f>L60+Monthly!M60</f>
        <v>163749.87</v>
      </c>
      <c r="N60" s="9">
        <f>M60+Monthly!N60</f>
        <v>198249.44</v>
      </c>
      <c r="O60" s="9">
        <f>N60+Monthly!O60</f>
        <v>273429.67</v>
      </c>
      <c r="P60" s="9">
        <f>O60+Monthly!P60</f>
        <v>383923.07999999996</v>
      </c>
      <c r="Q60" s="9">
        <f>P60+Monthly!Q60</f>
        <v>461355.66</v>
      </c>
      <c r="R60" s="9">
        <f>Q60+Monthly!R60</f>
        <v>591618.17999999993</v>
      </c>
      <c r="S60" s="9">
        <f>R60+Monthly!S60</f>
        <v>753853.96</v>
      </c>
      <c r="T60" s="9">
        <f>S60+Monthly!T60</f>
        <v>875935.72</v>
      </c>
      <c r="U60" s="9">
        <f>T60+Monthly!U60</f>
        <v>1041573.38</v>
      </c>
      <c r="V60" s="9">
        <f>U60+Monthly!V60</f>
        <v>1252835.56</v>
      </c>
      <c r="W60" s="9">
        <f>V60+Monthly!W60</f>
        <v>1383259.51</v>
      </c>
      <c r="X60" s="9">
        <f>W60+Monthly!X60</f>
        <v>1580151.06</v>
      </c>
      <c r="Y60" s="9">
        <f>X60+Monthly!Y60</f>
        <v>1728089.81</v>
      </c>
      <c r="Z60" s="9">
        <f t="shared" si="1"/>
        <v>1728089.81</v>
      </c>
      <c r="AA60" s="11">
        <f t="shared" si="2"/>
        <v>528369.96999999974</v>
      </c>
    </row>
    <row r="61" spans="1:27" x14ac:dyDescent="0.25">
      <c r="A61" t="s">
        <v>86</v>
      </c>
      <c r="B61" s="6">
        <v>0</v>
      </c>
      <c r="C61" s="8">
        <v>2503015.11</v>
      </c>
      <c r="D61" s="9">
        <f>Monthly!D61</f>
        <v>0</v>
      </c>
      <c r="E61" s="9">
        <f>D61+Monthly!E61</f>
        <v>0</v>
      </c>
      <c r="F61" s="9">
        <f>E61+Monthly!F61</f>
        <v>0</v>
      </c>
      <c r="G61" s="9">
        <f>F61+Monthly!G61</f>
        <v>0</v>
      </c>
      <c r="H61" s="9">
        <f>G61+Monthly!H61</f>
        <v>3321.84</v>
      </c>
      <c r="I61" s="9">
        <f>H61+Monthly!I61</f>
        <v>7152.6900000000005</v>
      </c>
      <c r="J61" s="9">
        <f>I61+Monthly!J61</f>
        <v>45327.99</v>
      </c>
      <c r="K61" s="9">
        <f>J61+Monthly!K61</f>
        <v>79089.149999999994</v>
      </c>
      <c r="L61" s="9">
        <f>K61+Monthly!L61</f>
        <v>94676.329999999987</v>
      </c>
      <c r="M61" s="9">
        <f>L61+Monthly!M61</f>
        <v>107011.81999999999</v>
      </c>
      <c r="N61" s="9">
        <f>M61+Monthly!N61</f>
        <v>119164.01999999999</v>
      </c>
      <c r="O61" s="9">
        <f>N61+Monthly!O61</f>
        <v>145786.07999999999</v>
      </c>
      <c r="P61" s="9">
        <f>O61+Monthly!P61</f>
        <v>201186.93</v>
      </c>
      <c r="Q61" s="9">
        <f>P61+Monthly!Q61</f>
        <v>306697.89</v>
      </c>
      <c r="R61" s="9">
        <f>Q61+Monthly!R61</f>
        <v>553546.73</v>
      </c>
      <c r="S61" s="9">
        <f>R61+Monthly!S61</f>
        <v>715384.17999999993</v>
      </c>
      <c r="T61" s="9">
        <f>S61+Monthly!T61</f>
        <v>809626.63</v>
      </c>
      <c r="U61" s="9">
        <f>T61+Monthly!U61</f>
        <v>896686.83</v>
      </c>
      <c r="V61" s="9">
        <f>U61+Monthly!V61</f>
        <v>986527.78999999992</v>
      </c>
      <c r="W61" s="9">
        <f>V61+Monthly!W61</f>
        <v>1045695.3099999999</v>
      </c>
      <c r="X61" s="9">
        <f>W61+Monthly!X61</f>
        <v>1120506.96</v>
      </c>
      <c r="Y61" s="9">
        <f>X61+Monthly!Y61</f>
        <v>1168540.06</v>
      </c>
      <c r="Z61" s="9">
        <f t="shared" si="1"/>
        <v>1168540.06</v>
      </c>
      <c r="AA61" s="11">
        <f t="shared" si="2"/>
        <v>1334475.0499999998</v>
      </c>
    </row>
    <row r="62" spans="1:27" x14ac:dyDescent="0.25">
      <c r="A62" t="s">
        <v>87</v>
      </c>
      <c r="B62" s="6">
        <v>0</v>
      </c>
      <c r="C62" s="8">
        <v>2787963.18</v>
      </c>
      <c r="D62" s="9">
        <f>Monthly!D62</f>
        <v>0</v>
      </c>
      <c r="E62" s="9">
        <f>D62+Monthly!E62</f>
        <v>0</v>
      </c>
      <c r="F62" s="9">
        <f>E62+Monthly!F62</f>
        <v>0</v>
      </c>
      <c r="G62" s="9">
        <f>F62+Monthly!G62</f>
        <v>0</v>
      </c>
      <c r="H62" s="9">
        <f>G62+Monthly!H62</f>
        <v>0</v>
      </c>
      <c r="I62" s="9">
        <f>H62+Monthly!I62</f>
        <v>0</v>
      </c>
      <c r="J62" s="9">
        <f>I62+Monthly!J62</f>
        <v>500</v>
      </c>
      <c r="K62" s="9">
        <f>J62+Monthly!K62</f>
        <v>4258.2000000000007</v>
      </c>
      <c r="L62" s="9">
        <f>K62+Monthly!L62</f>
        <v>14152.98</v>
      </c>
      <c r="M62" s="9">
        <f>L62+Monthly!M62</f>
        <v>19448.98</v>
      </c>
      <c r="N62" s="9">
        <f>M62+Monthly!N62</f>
        <v>19448.98</v>
      </c>
      <c r="O62" s="9">
        <f>N62+Monthly!O62</f>
        <v>19448.98</v>
      </c>
      <c r="P62" s="9">
        <f>O62+Monthly!P62</f>
        <v>177617.6</v>
      </c>
      <c r="Q62" s="9">
        <f>P62+Monthly!Q62</f>
        <v>325334.66000000003</v>
      </c>
      <c r="R62" s="9">
        <f>Q62+Monthly!R62</f>
        <v>418232.30000000005</v>
      </c>
      <c r="S62" s="9">
        <f>R62+Monthly!S62</f>
        <v>476448.16000000003</v>
      </c>
      <c r="T62" s="9">
        <f>S62+Monthly!T62</f>
        <v>658318.04</v>
      </c>
      <c r="U62" s="9">
        <f>T62+Monthly!U62</f>
        <v>805860.51</v>
      </c>
      <c r="V62" s="9">
        <f>U62+Monthly!V62</f>
        <v>936171.73</v>
      </c>
      <c r="W62" s="9">
        <f>V62+Monthly!W62</f>
        <v>936171.73</v>
      </c>
      <c r="X62" s="9">
        <f>W62+Monthly!X62</f>
        <v>1109967.53</v>
      </c>
      <c r="Y62" s="9">
        <f>X62+Monthly!Y62</f>
        <v>1185539.7</v>
      </c>
      <c r="Z62" s="9">
        <f t="shared" si="1"/>
        <v>1185539.7</v>
      </c>
      <c r="AA62" s="11">
        <f t="shared" si="2"/>
        <v>1602423.4800000002</v>
      </c>
    </row>
    <row r="63" spans="1:27" x14ac:dyDescent="0.25">
      <c r="A63" t="s">
        <v>88</v>
      </c>
      <c r="B63" s="6">
        <v>0</v>
      </c>
      <c r="C63" s="8">
        <v>2154064.84</v>
      </c>
      <c r="D63" s="9">
        <f>Monthly!D63</f>
        <v>0</v>
      </c>
      <c r="E63" s="9">
        <f>D63+Monthly!E63</f>
        <v>0</v>
      </c>
      <c r="F63" s="9">
        <f>E63+Monthly!F63</f>
        <v>0</v>
      </c>
      <c r="G63" s="9">
        <f>F63+Monthly!G63</f>
        <v>0</v>
      </c>
      <c r="H63" s="9">
        <f>G63+Monthly!H63</f>
        <v>0</v>
      </c>
      <c r="I63" s="9">
        <f>H63+Monthly!I63</f>
        <v>0</v>
      </c>
      <c r="J63" s="9">
        <f>I63+Monthly!J63</f>
        <v>14287.240000000002</v>
      </c>
      <c r="K63" s="9">
        <f>J63+Monthly!K63</f>
        <v>54131.53</v>
      </c>
      <c r="L63" s="9">
        <f>K63+Monthly!L63</f>
        <v>81433.38</v>
      </c>
      <c r="M63" s="9">
        <f>L63+Monthly!M63</f>
        <v>132614.04</v>
      </c>
      <c r="N63" s="9">
        <f>M63+Monthly!N63</f>
        <v>168502.7</v>
      </c>
      <c r="O63" s="9">
        <f>N63+Monthly!O63</f>
        <v>168502.7</v>
      </c>
      <c r="P63" s="9">
        <f>O63+Monthly!P63</f>
        <v>296458.37</v>
      </c>
      <c r="Q63" s="9">
        <f>P63+Monthly!Q63</f>
        <v>407317.27</v>
      </c>
      <c r="R63" s="9">
        <f>Q63+Monthly!R63</f>
        <v>518676.84</v>
      </c>
      <c r="S63" s="9">
        <f>R63+Monthly!S63</f>
        <v>597106.59000000008</v>
      </c>
      <c r="T63" s="9">
        <f>S63+Monthly!T63</f>
        <v>704887.96000000008</v>
      </c>
      <c r="U63" s="9">
        <f>T63+Monthly!U63</f>
        <v>856076.1100000001</v>
      </c>
      <c r="V63" s="9">
        <f>U63+Monthly!V63</f>
        <v>951262.38000000012</v>
      </c>
      <c r="W63" s="9">
        <f>V63+Monthly!W63</f>
        <v>1050017</v>
      </c>
      <c r="X63" s="9">
        <f>W63+Monthly!X63</f>
        <v>1161253.1299999999</v>
      </c>
      <c r="Y63" s="9">
        <f>X63+Monthly!Y63</f>
        <v>1239271.45</v>
      </c>
      <c r="Z63" s="9">
        <f t="shared" si="1"/>
        <v>1239271.45</v>
      </c>
      <c r="AA63" s="11">
        <f t="shared" si="2"/>
        <v>914793.3899999999</v>
      </c>
    </row>
    <row r="64" spans="1:27" x14ac:dyDescent="0.25">
      <c r="A64" t="s">
        <v>89</v>
      </c>
      <c r="B64" s="7">
        <v>4877238.5</v>
      </c>
      <c r="C64" s="8">
        <v>6530211.1600000001</v>
      </c>
      <c r="D64" s="9">
        <f>Monthly!D64</f>
        <v>0</v>
      </c>
      <c r="E64" s="9">
        <f>D64+Monthly!E64</f>
        <v>0</v>
      </c>
      <c r="F64" s="9">
        <f>E64+Monthly!F64</f>
        <v>0</v>
      </c>
      <c r="G64" s="9">
        <f>F64+Monthly!G64</f>
        <v>0</v>
      </c>
      <c r="H64" s="9">
        <f>G64+Monthly!H64</f>
        <v>0</v>
      </c>
      <c r="I64" s="9">
        <f>H64+Monthly!I64</f>
        <v>0</v>
      </c>
      <c r="J64" s="9">
        <f>I64+Monthly!J64</f>
        <v>0</v>
      </c>
      <c r="K64" s="9">
        <f>J64+Monthly!K64</f>
        <v>0</v>
      </c>
      <c r="L64" s="9">
        <f>K64+Monthly!L64</f>
        <v>0</v>
      </c>
      <c r="M64" s="9">
        <f>L64+Monthly!M64</f>
        <v>0</v>
      </c>
      <c r="N64" s="9">
        <f>M64+Monthly!N64</f>
        <v>0</v>
      </c>
      <c r="O64" s="9">
        <f>N64+Monthly!O64</f>
        <v>0</v>
      </c>
      <c r="P64" s="9">
        <f>O64+Monthly!P64</f>
        <v>211592.77</v>
      </c>
      <c r="Q64" s="9">
        <f>P64+Monthly!Q64</f>
        <v>611180.43000000005</v>
      </c>
      <c r="R64" s="9">
        <f>Q64+Monthly!R64</f>
        <v>977062.3</v>
      </c>
      <c r="S64" s="9">
        <f>R64+Monthly!S64</f>
        <v>1341068.98</v>
      </c>
      <c r="T64" s="9">
        <f>S64+Monthly!T64</f>
        <v>1738009.23</v>
      </c>
      <c r="U64" s="9">
        <f>T64+Monthly!U64</f>
        <v>2111190.94</v>
      </c>
      <c r="V64" s="9">
        <f>U64+Monthly!V64</f>
        <v>2621166.85</v>
      </c>
      <c r="W64" s="9">
        <f>V64+Monthly!W64</f>
        <v>3295807.11</v>
      </c>
      <c r="X64" s="9">
        <f>W64+Monthly!X64</f>
        <v>4081235.69</v>
      </c>
      <c r="Y64" s="9">
        <f>X64+Monthly!Y64</f>
        <v>4867092.05</v>
      </c>
      <c r="Z64" s="9">
        <f t="shared" si="1"/>
        <v>4867092.05</v>
      </c>
      <c r="AA64" s="11">
        <f t="shared" si="2"/>
        <v>1663119.1100000003</v>
      </c>
    </row>
    <row r="65" spans="1:27" x14ac:dyDescent="0.25">
      <c r="A65" t="s">
        <v>90</v>
      </c>
      <c r="B65" s="6">
        <v>0</v>
      </c>
      <c r="C65" s="8">
        <v>2816915.23</v>
      </c>
      <c r="D65" s="9">
        <f>Monthly!D65</f>
        <v>4762.33</v>
      </c>
      <c r="E65" s="9">
        <f>D65+Monthly!E65</f>
        <v>19072.66</v>
      </c>
      <c r="F65" s="9">
        <f>E65+Monthly!F65</f>
        <v>57661.62000000001</v>
      </c>
      <c r="G65" s="9">
        <f>F65+Monthly!G65</f>
        <v>73686.420000000013</v>
      </c>
      <c r="H65" s="9">
        <f>G65+Monthly!H65</f>
        <v>110789.82</v>
      </c>
      <c r="I65" s="9">
        <f>H65+Monthly!I65</f>
        <v>156926.13</v>
      </c>
      <c r="J65" s="9">
        <f>I65+Monthly!J65</f>
        <v>181220.6</v>
      </c>
      <c r="K65" s="9">
        <f>J65+Monthly!K65</f>
        <v>206849.67</v>
      </c>
      <c r="L65" s="9">
        <f>K65+Monthly!L65</f>
        <v>267101.46000000002</v>
      </c>
      <c r="M65" s="9">
        <f>L65+Monthly!M65</f>
        <v>307580.65000000002</v>
      </c>
      <c r="N65" s="9">
        <f>M65+Monthly!N65</f>
        <v>334736.29000000004</v>
      </c>
      <c r="O65" s="9">
        <f>N65+Monthly!O65</f>
        <v>364116.02</v>
      </c>
      <c r="P65" s="9">
        <f>O65+Monthly!P65</f>
        <v>391665.7</v>
      </c>
      <c r="Q65" s="9">
        <f>P65+Monthly!Q65</f>
        <v>436492.62</v>
      </c>
      <c r="R65" s="9">
        <f>Q65+Monthly!R65</f>
        <v>461731</v>
      </c>
      <c r="S65" s="9">
        <f>R65+Monthly!S65</f>
        <v>504198.9</v>
      </c>
      <c r="T65" s="9">
        <f>S65+Monthly!T65</f>
        <v>545155.64</v>
      </c>
      <c r="U65" s="9">
        <f>T65+Monthly!U65</f>
        <v>584424.5</v>
      </c>
      <c r="V65" s="9">
        <f>U65+Monthly!V65</f>
        <v>604609.06000000006</v>
      </c>
      <c r="W65" s="9">
        <f>V65+Monthly!W65</f>
        <v>628546.29</v>
      </c>
      <c r="X65" s="9">
        <f>W65+Monthly!X65</f>
        <v>628546.29</v>
      </c>
      <c r="Y65" s="9">
        <f>X65+Monthly!Y65</f>
        <v>653828.31000000006</v>
      </c>
      <c r="Z65" s="9">
        <f t="shared" si="1"/>
        <v>653828.31000000006</v>
      </c>
      <c r="AA65" s="11">
        <f t="shared" si="2"/>
        <v>2163086.92</v>
      </c>
    </row>
    <row r="66" spans="1:27" x14ac:dyDescent="0.25">
      <c r="A66" t="s">
        <v>91</v>
      </c>
      <c r="B66" s="7">
        <v>8225962</v>
      </c>
      <c r="C66" s="8">
        <v>11055787.17</v>
      </c>
      <c r="D66" s="9">
        <f>Monthly!D66</f>
        <v>0</v>
      </c>
      <c r="E66" s="9">
        <f>D66+Monthly!E66</f>
        <v>0</v>
      </c>
      <c r="F66" s="9">
        <f>E66+Monthly!F66</f>
        <v>0</v>
      </c>
      <c r="G66" s="9">
        <f>F66+Monthly!G66</f>
        <v>0</v>
      </c>
      <c r="H66" s="9">
        <f>G66+Monthly!H66</f>
        <v>0</v>
      </c>
      <c r="I66" s="9">
        <f>H66+Monthly!I66</f>
        <v>0</v>
      </c>
      <c r="J66" s="9">
        <f>I66+Monthly!J66</f>
        <v>0</v>
      </c>
      <c r="K66" s="9">
        <f>J66+Monthly!K66</f>
        <v>0</v>
      </c>
      <c r="L66" s="9">
        <f>K66+Monthly!L66</f>
        <v>0</v>
      </c>
      <c r="M66" s="9">
        <f>L66+Monthly!M66</f>
        <v>0</v>
      </c>
      <c r="N66" s="9">
        <f>M66+Monthly!N66</f>
        <v>0</v>
      </c>
      <c r="O66" s="9">
        <f>N66+Monthly!O66</f>
        <v>0</v>
      </c>
      <c r="P66" s="9">
        <f>O66+Monthly!P66</f>
        <v>0</v>
      </c>
      <c r="Q66" s="9">
        <f>P66+Monthly!Q66</f>
        <v>0</v>
      </c>
      <c r="R66" s="9">
        <f>Q66+Monthly!R66</f>
        <v>0</v>
      </c>
      <c r="S66" s="9">
        <f>R66+Monthly!S66</f>
        <v>62230</v>
      </c>
      <c r="T66" s="9">
        <f>S66+Monthly!T66</f>
        <v>62230</v>
      </c>
      <c r="U66" s="9">
        <f>T66+Monthly!U66</f>
        <v>244273.03</v>
      </c>
      <c r="V66" s="9">
        <f>U66+Monthly!V66</f>
        <v>1007533.01</v>
      </c>
      <c r="W66" s="9">
        <f>V66+Monthly!W66</f>
        <v>1603747.7599999998</v>
      </c>
      <c r="X66" s="9">
        <f>W66+Monthly!X66</f>
        <v>2408727.4299999997</v>
      </c>
      <c r="Y66" s="9">
        <f>X66+Monthly!Y66</f>
        <v>2965001.6599999997</v>
      </c>
      <c r="Z66" s="9">
        <f t="shared" si="1"/>
        <v>2965001.6599999997</v>
      </c>
      <c r="AA66" s="11">
        <f t="shared" ref="AA66:AA68" si="3">SUM(C66-Z66)</f>
        <v>8090785.5099999998</v>
      </c>
    </row>
    <row r="67" spans="1:27" x14ac:dyDescent="0.25">
      <c r="A67" t="s">
        <v>92</v>
      </c>
      <c r="B67" s="6">
        <v>0</v>
      </c>
      <c r="C67" s="8">
        <v>1477495.32</v>
      </c>
      <c r="D67" s="9">
        <f>Monthly!D67</f>
        <v>0</v>
      </c>
      <c r="E67" s="9">
        <f>D67+Monthly!E67</f>
        <v>0</v>
      </c>
      <c r="F67" s="9">
        <f>E67+Monthly!F67</f>
        <v>0</v>
      </c>
      <c r="G67" s="9">
        <f>F67+Monthly!G67</f>
        <v>0</v>
      </c>
      <c r="H67" s="9">
        <f>G67+Monthly!H67</f>
        <v>0</v>
      </c>
      <c r="I67" s="9">
        <f>H67+Monthly!I67</f>
        <v>0</v>
      </c>
      <c r="J67" s="9">
        <f>I67+Monthly!J67</f>
        <v>4892.8999999999996</v>
      </c>
      <c r="K67" s="9">
        <f>J67+Monthly!K67</f>
        <v>7641.74</v>
      </c>
      <c r="L67" s="9">
        <f>K67+Monthly!L67</f>
        <v>7641.74</v>
      </c>
      <c r="M67" s="9">
        <f>L67+Monthly!M67</f>
        <v>7641.74</v>
      </c>
      <c r="N67" s="9">
        <f>M67+Monthly!N67</f>
        <v>13696.24</v>
      </c>
      <c r="O67" s="9">
        <f>N67+Monthly!O67</f>
        <v>24577.97</v>
      </c>
      <c r="P67" s="9">
        <f>O67+Monthly!P67</f>
        <v>76141.7</v>
      </c>
      <c r="Q67" s="9">
        <f>P67+Monthly!Q67</f>
        <v>134494.09</v>
      </c>
      <c r="R67" s="9">
        <f>Q67+Monthly!R67</f>
        <v>183468.38</v>
      </c>
      <c r="S67" s="9">
        <f>R67+Monthly!S67</f>
        <v>201437.23</v>
      </c>
      <c r="T67" s="9">
        <f>S67+Monthly!T67</f>
        <v>226113.15000000002</v>
      </c>
      <c r="U67" s="9">
        <f>T67+Monthly!U67</f>
        <v>257300.33000000002</v>
      </c>
      <c r="V67" s="9">
        <f>U67+Monthly!V67</f>
        <v>297391.97000000003</v>
      </c>
      <c r="W67" s="9">
        <f>V67+Monthly!W67</f>
        <v>337685.16000000003</v>
      </c>
      <c r="X67" s="9">
        <f>W67+Monthly!X67</f>
        <v>337685.16000000003</v>
      </c>
      <c r="Y67" s="9">
        <f>X67+Monthly!Y67</f>
        <v>360331.19000000006</v>
      </c>
      <c r="Z67" s="9">
        <f t="shared" ref="Z67:Z68" si="4">Y67</f>
        <v>360331.19000000006</v>
      </c>
      <c r="AA67" s="11">
        <f t="shared" si="3"/>
        <v>1117164.1299999999</v>
      </c>
    </row>
    <row r="68" spans="1:27" x14ac:dyDescent="0.25">
      <c r="A68" t="s">
        <v>93</v>
      </c>
      <c r="B68" s="7">
        <v>10587402.300000001</v>
      </c>
      <c r="C68" s="8">
        <v>14310963.530000001</v>
      </c>
      <c r="D68" s="9">
        <f>Monthly!D68</f>
        <v>0</v>
      </c>
      <c r="E68" s="9">
        <f>D68+Monthly!E68</f>
        <v>0</v>
      </c>
      <c r="F68" s="9">
        <f>E68+Monthly!F68</f>
        <v>0</v>
      </c>
      <c r="G68" s="9">
        <f>F68+Monthly!G68</f>
        <v>0</v>
      </c>
      <c r="H68" s="9">
        <f>G68+Monthly!H68</f>
        <v>0</v>
      </c>
      <c r="I68" s="9">
        <f>H68+Monthly!I68</f>
        <v>0</v>
      </c>
      <c r="J68" s="9">
        <f>I68+Monthly!J68</f>
        <v>0</v>
      </c>
      <c r="K68" s="9">
        <f>J68+Monthly!K68</f>
        <v>0</v>
      </c>
      <c r="L68" s="9">
        <f>K68+Monthly!L68</f>
        <v>0</v>
      </c>
      <c r="M68" s="9">
        <f>L68+Monthly!M68</f>
        <v>0</v>
      </c>
      <c r="N68" s="9">
        <f>M68+Monthly!N68</f>
        <v>0</v>
      </c>
      <c r="O68" s="9">
        <f>N68+Monthly!O68</f>
        <v>0</v>
      </c>
      <c r="P68" s="9">
        <f>O68+Monthly!P68</f>
        <v>0</v>
      </c>
      <c r="Q68" s="9">
        <f>P68+Monthly!Q68</f>
        <v>0</v>
      </c>
      <c r="R68" s="9">
        <f>Q68+Monthly!R68</f>
        <v>0</v>
      </c>
      <c r="S68" s="9">
        <f>R68+Monthly!S68</f>
        <v>0</v>
      </c>
      <c r="T68" s="9">
        <f>S68+Monthly!T68</f>
        <v>0</v>
      </c>
      <c r="U68" s="9">
        <f>T68+Monthly!U68</f>
        <v>1064105.42</v>
      </c>
      <c r="V68" s="9">
        <f>U68+Monthly!V68</f>
        <v>2105764.7999999998</v>
      </c>
      <c r="W68" s="9">
        <f>V68+Monthly!W68</f>
        <v>3168049.25</v>
      </c>
      <c r="X68" s="9">
        <f>W68+Monthly!X68</f>
        <v>3168049.25</v>
      </c>
      <c r="Y68" s="9">
        <f>X68+Monthly!Y68</f>
        <v>5088078.33</v>
      </c>
      <c r="Z68" s="9">
        <f t="shared" si="4"/>
        <v>5088078.33</v>
      </c>
      <c r="AA68" s="11">
        <f t="shared" si="3"/>
        <v>9222885.2000000011</v>
      </c>
    </row>
    <row r="69" spans="1:27" x14ac:dyDescent="0.25">
      <c r="B69" s="4"/>
      <c r="C69" s="5"/>
      <c r="Z69" s="9"/>
    </row>
    <row r="70" spans="1:27" x14ac:dyDescent="0.25">
      <c r="A70" s="12" t="s">
        <v>94</v>
      </c>
      <c r="B70" s="13">
        <f t="shared" ref="B70:C70" si="5">SUM(B2:B68)</f>
        <v>262516937</v>
      </c>
      <c r="C70" s="14">
        <f t="shared" si="5"/>
        <v>490166870.01000011</v>
      </c>
      <c r="D70" s="15">
        <f t="shared" ref="D70:Y70" si="6">SUM(D2:D68)</f>
        <v>1621527.8</v>
      </c>
      <c r="E70" s="15">
        <f t="shared" si="6"/>
        <v>10231254.539999997</v>
      </c>
      <c r="F70" s="15">
        <f t="shared" si="6"/>
        <v>18485990.259999998</v>
      </c>
      <c r="G70" s="15">
        <f t="shared" si="6"/>
        <v>38220624.280000001</v>
      </c>
      <c r="H70" s="15">
        <f t="shared" si="6"/>
        <v>52277583.170000002</v>
      </c>
      <c r="I70" s="15">
        <f t="shared" si="6"/>
        <v>64654856.639999993</v>
      </c>
      <c r="J70" s="15">
        <f t="shared" si="6"/>
        <v>80437800.60999997</v>
      </c>
      <c r="K70" s="15">
        <f t="shared" si="6"/>
        <v>95100003.920000017</v>
      </c>
      <c r="L70" s="15">
        <f t="shared" si="6"/>
        <v>108793613.66000001</v>
      </c>
      <c r="M70" s="15">
        <f t="shared" si="6"/>
        <v>118615110.33999999</v>
      </c>
      <c r="N70" s="15">
        <f t="shared" si="6"/>
        <v>131394306.61999997</v>
      </c>
      <c r="O70" s="15">
        <f t="shared" si="6"/>
        <v>146846273.47</v>
      </c>
      <c r="P70" s="15">
        <f t="shared" si="6"/>
        <v>170594963.19999999</v>
      </c>
      <c r="Q70" s="15">
        <f t="shared" si="6"/>
        <v>191003477.13400003</v>
      </c>
      <c r="R70" s="15">
        <f t="shared" si="6"/>
        <v>210689886.92950001</v>
      </c>
      <c r="S70" s="15">
        <f t="shared" si="6"/>
        <v>230342443.30949998</v>
      </c>
      <c r="T70" s="15">
        <f t="shared" si="6"/>
        <v>248198924.47950003</v>
      </c>
      <c r="U70" s="15">
        <f t="shared" si="6"/>
        <v>265627768.33949998</v>
      </c>
      <c r="V70" s="15">
        <f t="shared" si="6"/>
        <v>284490545.54949999</v>
      </c>
      <c r="W70" s="15">
        <f t="shared" si="6"/>
        <v>300879220.08160013</v>
      </c>
      <c r="X70" s="15">
        <f t="shared" si="6"/>
        <v>316459988.87160015</v>
      </c>
      <c r="Y70" s="15">
        <f t="shared" si="6"/>
        <v>333884063.0316</v>
      </c>
      <c r="Z70" s="17">
        <f>SUM(Z2:Z68)</f>
        <v>333884063.0316</v>
      </c>
      <c r="AA70" s="15">
        <f>SUM(AA2:AA68)</f>
        <v>156282806.97839996</v>
      </c>
    </row>
    <row r="71" spans="1:27" x14ac:dyDescent="0.25">
      <c r="AA71" s="16"/>
    </row>
    <row r="72" spans="1:27" x14ac:dyDescent="0.25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3BDEE5E181943B52265AE0EFB8499" ma:contentTypeVersion="1" ma:contentTypeDescription="Create a new document." ma:contentTypeScope="" ma:versionID="96b79f3ebb5bf4c6f94de022131e309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29B6CF-971F-4C29-8A19-86D6099F8F05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73B99B-CF4D-4A36-ADCF-3831F7050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788D1F-87AD-4C1E-A949-A1E56215DC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</vt:lpstr>
      <vt:lpstr>Cumulative</vt:lpstr>
      <vt:lpstr>Monthly!Print_Titles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Buhrig, Catherine</dc:creator>
  <cp:keywords/>
  <dc:description/>
  <cp:lastModifiedBy>Cawthern, Scott</cp:lastModifiedBy>
  <cp:revision/>
  <dcterms:created xsi:type="dcterms:W3CDTF">2021-06-22T19:15:29Z</dcterms:created>
  <dcterms:modified xsi:type="dcterms:W3CDTF">2023-08-22T14:16:35Z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0x0101003823BDEE5E181943B52265AE0EFB8499</vt:lpwstr>
  </property>
  <property fmtid="{D5CDD505-2E9C-101B-9397-08002B2CF9AE}" pid="3" name="Order">
    <vt:r8>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