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0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S\Share\OIM\OIMHQS\Share (Policy)\ERA1 Monthly Summary Report\Z - ERAP 1 Legislative Report Files\End of Program Report\"/>
    </mc:Choice>
  </mc:AlternateContent>
  <xr:revisionPtr revIDLastSave="10" documentId="13_ncr:1_{DE411F2A-3DBA-437F-98C1-51E0F5B67714}" xr6:coauthVersionLast="47" xr6:coauthVersionMax="47" xr10:uidLastSave="{936E05A3-3C37-4F36-BDBF-642E647E5C16}"/>
  <bookViews>
    <workbookView xWindow="-108" yWindow="-108" windowWidth="23256" windowHeight="13176" xr2:uid="{17328E87-6FE9-41A7-8197-E2C5269BBDAD}"/>
  </bookViews>
  <sheets>
    <sheet name="Monthly" sheetId="1" r:id="rId1"/>
    <sheet name="Cumulative" sheetId="2" r:id="rId2"/>
    <sheet name="Sheet3" sheetId="3" r:id="rId3"/>
  </sheets>
  <definedNames>
    <definedName name="_xlnm.Print_Titles" localSheetId="0">Monthly!$A:$A,Monthly!$1:$1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2" i="2"/>
  <c r="Z43" i="2"/>
  <c r="Z44" i="2"/>
  <c r="Z45" i="2"/>
  <c r="Z46" i="2"/>
  <c r="Z47" i="2"/>
  <c r="Z48" i="2"/>
  <c r="Z49" i="2"/>
  <c r="Z50" i="2"/>
  <c r="Z51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2" i="2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2" i="1"/>
  <c r="Z43" i="1"/>
  <c r="Z44" i="1"/>
  <c r="Z45" i="1"/>
  <c r="Z46" i="1"/>
  <c r="Z47" i="1"/>
  <c r="Z48" i="1"/>
  <c r="Z49" i="1"/>
  <c r="Z50" i="1"/>
  <c r="Z51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Z41" i="1" s="1"/>
  <c r="Y42" i="1"/>
  <c r="Y43" i="1"/>
  <c r="Y44" i="1"/>
  <c r="Y45" i="1"/>
  <c r="Y46" i="1"/>
  <c r="Y47" i="1"/>
  <c r="Y48" i="1"/>
  <c r="Y49" i="1"/>
  <c r="Y50" i="1"/>
  <c r="Y51" i="1"/>
  <c r="Y52" i="1"/>
  <c r="Z52" i="1" s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2" i="1"/>
  <c r="D70" i="1"/>
  <c r="E70" i="1"/>
  <c r="D70" i="2"/>
  <c r="E70" i="2"/>
  <c r="F2" i="2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F3" i="2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F4" i="2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F6" i="2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F7" i="2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F8" i="2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F9" i="2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F10" i="2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F11" i="2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X11" i="2" s="1"/>
  <c r="F12" i="2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F13" i="2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F14" i="2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F15" i="2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X15" i="2" s="1"/>
  <c r="F16" i="2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F17" i="2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X17" i="2" s="1"/>
  <c r="F18" i="2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X18" i="2" s="1"/>
  <c r="F19" i="2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F20" i="2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X20" i="2" s="1"/>
  <c r="F21" i="2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X21" i="2" s="1"/>
  <c r="F22" i="2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X22" i="2" s="1"/>
  <c r="F23" i="2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X23" i="2" s="1"/>
  <c r="F24" i="2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X24" i="2" s="1"/>
  <c r="F25" i="2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F26" i="2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F27" i="2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F28" i="2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X28" i="2" s="1"/>
  <c r="F29" i="2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F30" i="2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F31" i="2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W31" i="2" s="1"/>
  <c r="X31" i="2" s="1"/>
  <c r="F32" i="2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X32" i="2" s="1"/>
  <c r="F33" i="2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F34" i="2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F35" i="2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U35" i="2" s="1"/>
  <c r="V35" i="2" s="1"/>
  <c r="W35" i="2" s="1"/>
  <c r="X35" i="2" s="1"/>
  <c r="F36" i="2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W36" i="2" s="1"/>
  <c r="X36" i="2" s="1"/>
  <c r="F37" i="2"/>
  <c r="G37" i="2" s="1"/>
  <c r="H37" i="2" s="1"/>
  <c r="I37" i="2" s="1"/>
  <c r="J37" i="2" s="1"/>
  <c r="K37" i="2" s="1"/>
  <c r="L37" i="2" s="1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W37" i="2" s="1"/>
  <c r="X37" i="2" s="1"/>
  <c r="F38" i="2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W38" i="2" s="1"/>
  <c r="X38" i="2" s="1"/>
  <c r="F39" i="2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F40" i="2"/>
  <c r="G40" i="2" s="1"/>
  <c r="H40" i="2" s="1"/>
  <c r="I40" i="2" s="1"/>
  <c r="J40" i="2" s="1"/>
  <c r="K40" i="2" s="1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W40" i="2" s="1"/>
  <c r="X40" i="2" s="1"/>
  <c r="F41" i="2"/>
  <c r="G41" i="2" s="1"/>
  <c r="H41" i="2" s="1"/>
  <c r="I41" i="2" s="1"/>
  <c r="J41" i="2" s="1"/>
  <c r="K41" i="2" s="1"/>
  <c r="L41" i="2" s="1"/>
  <c r="M41" i="2" s="1"/>
  <c r="N41" i="2" s="1"/>
  <c r="O41" i="2" s="1"/>
  <c r="P41" i="2" s="1"/>
  <c r="Q41" i="2" s="1"/>
  <c r="R41" i="2" s="1"/>
  <c r="S41" i="2" s="1"/>
  <c r="T41" i="2" s="1"/>
  <c r="U41" i="2" s="1"/>
  <c r="V41" i="2" s="1"/>
  <c r="W41" i="2" s="1"/>
  <c r="X41" i="2" s="1"/>
  <c r="F42" i="2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F43" i="2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F44" i="2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F45" i="2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F46" i="2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X46" i="2" s="1"/>
  <c r="F47" i="2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F48" i="2"/>
  <c r="G48" i="2" s="1"/>
  <c r="H48" i="2" s="1"/>
  <c r="I48" i="2" s="1"/>
  <c r="J48" i="2" s="1"/>
  <c r="K48" i="2" s="1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W48" i="2" s="1"/>
  <c r="X48" i="2" s="1"/>
  <c r="F49" i="2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F50" i="2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F51" i="2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F52" i="2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W52" i="2" s="1"/>
  <c r="X52" i="2" s="1"/>
  <c r="F53" i="2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F54" i="2"/>
  <c r="G54" i="2" s="1"/>
  <c r="H54" i="2" s="1"/>
  <c r="I54" i="2" s="1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W54" i="2" s="1"/>
  <c r="X54" i="2" s="1"/>
  <c r="F55" i="2"/>
  <c r="G55" i="2" s="1"/>
  <c r="H55" i="2" s="1"/>
  <c r="I55" i="2" s="1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F56" i="2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X56" i="2" s="1"/>
  <c r="F57" i="2"/>
  <c r="G57" i="2" s="1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S57" i="2" s="1"/>
  <c r="T57" i="2" s="1"/>
  <c r="U57" i="2" s="1"/>
  <c r="V57" i="2" s="1"/>
  <c r="W57" i="2" s="1"/>
  <c r="X57" i="2" s="1"/>
  <c r="F58" i="2"/>
  <c r="G58" i="2" s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U58" i="2" s="1"/>
  <c r="V58" i="2" s="1"/>
  <c r="W58" i="2" s="1"/>
  <c r="X58" i="2" s="1"/>
  <c r="F59" i="2"/>
  <c r="G59" i="2" s="1"/>
  <c r="H59" i="2" s="1"/>
  <c r="I59" i="2" s="1"/>
  <c r="J59" i="2" s="1"/>
  <c r="K59" i="2" s="1"/>
  <c r="L59" i="2" s="1"/>
  <c r="M59" i="2" s="1"/>
  <c r="N59" i="2" s="1"/>
  <c r="O59" i="2" s="1"/>
  <c r="P59" i="2" s="1"/>
  <c r="Q59" i="2" s="1"/>
  <c r="R59" i="2" s="1"/>
  <c r="S59" i="2" s="1"/>
  <c r="T59" i="2" s="1"/>
  <c r="U59" i="2" s="1"/>
  <c r="V59" i="2" s="1"/>
  <c r="W59" i="2" s="1"/>
  <c r="X59" i="2" s="1"/>
  <c r="F60" i="2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F61" i="2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F62" i="2"/>
  <c r="G62" i="2" s="1"/>
  <c r="H62" i="2" s="1"/>
  <c r="I62" i="2" s="1"/>
  <c r="J62" i="2" s="1"/>
  <c r="K62" i="2" s="1"/>
  <c r="L62" i="2" s="1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W62" i="2" s="1"/>
  <c r="X62" i="2" s="1"/>
  <c r="F63" i="2"/>
  <c r="G63" i="2" s="1"/>
  <c r="H63" i="2" s="1"/>
  <c r="I63" i="2" s="1"/>
  <c r="J63" i="2" s="1"/>
  <c r="K63" i="2" s="1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W63" i="2" s="1"/>
  <c r="X63" i="2" s="1"/>
  <c r="F64" i="2"/>
  <c r="G64" i="2" s="1"/>
  <c r="H64" i="2" s="1"/>
  <c r="I64" i="2" s="1"/>
  <c r="J64" i="2" s="1"/>
  <c r="K64" i="2" s="1"/>
  <c r="L64" i="2" s="1"/>
  <c r="M64" i="2" s="1"/>
  <c r="N64" i="2" s="1"/>
  <c r="O64" i="2" s="1"/>
  <c r="P64" i="2" s="1"/>
  <c r="Q64" i="2" s="1"/>
  <c r="R64" i="2" s="1"/>
  <c r="S64" i="2" s="1"/>
  <c r="T64" i="2" s="1"/>
  <c r="U64" i="2" s="1"/>
  <c r="V64" i="2" s="1"/>
  <c r="W64" i="2" s="1"/>
  <c r="X64" i="2" s="1"/>
  <c r="F65" i="2"/>
  <c r="G65" i="2" s="1"/>
  <c r="H65" i="2" s="1"/>
  <c r="I65" i="2" s="1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X65" i="2" s="1"/>
  <c r="F66" i="2"/>
  <c r="G66" i="2" s="1"/>
  <c r="H66" i="2" s="1"/>
  <c r="I66" i="2" s="1"/>
  <c r="J66" i="2" s="1"/>
  <c r="K66" i="2" s="1"/>
  <c r="L66" i="2" s="1"/>
  <c r="M66" i="2" s="1"/>
  <c r="N66" i="2" s="1"/>
  <c r="O66" i="2" s="1"/>
  <c r="P66" i="2" s="1"/>
  <c r="Q66" i="2" s="1"/>
  <c r="R66" i="2" s="1"/>
  <c r="S66" i="2" s="1"/>
  <c r="T66" i="2" s="1"/>
  <c r="U66" i="2" s="1"/>
  <c r="V66" i="2" s="1"/>
  <c r="W66" i="2" s="1"/>
  <c r="X66" i="2" s="1"/>
  <c r="F67" i="2"/>
  <c r="G67" i="2" s="1"/>
  <c r="H67" i="2" s="1"/>
  <c r="I67" i="2" s="1"/>
  <c r="J67" i="2" s="1"/>
  <c r="K67" i="2" s="1"/>
  <c r="L67" i="2" s="1"/>
  <c r="M67" i="2" s="1"/>
  <c r="N67" i="2" s="1"/>
  <c r="O67" i="2" s="1"/>
  <c r="P67" i="2" s="1"/>
  <c r="Q67" i="2" s="1"/>
  <c r="R67" i="2" s="1"/>
  <c r="S67" i="2" s="1"/>
  <c r="T67" i="2" s="1"/>
  <c r="U67" i="2" s="1"/>
  <c r="V67" i="2" s="1"/>
  <c r="W67" i="2" s="1"/>
  <c r="X67" i="2" s="1"/>
  <c r="F68" i="2"/>
  <c r="G68" i="2" s="1"/>
  <c r="H68" i="2" s="1"/>
  <c r="I68" i="2" s="1"/>
  <c r="J68" i="2" s="1"/>
  <c r="K68" i="2" s="1"/>
  <c r="L68" i="2" s="1"/>
  <c r="M68" i="2" s="1"/>
  <c r="N68" i="2" s="1"/>
  <c r="O68" i="2" s="1"/>
  <c r="P68" i="2" s="1"/>
  <c r="Q68" i="2" s="1"/>
  <c r="R68" i="2" s="1"/>
  <c r="S68" i="2" s="1"/>
  <c r="T68" i="2" s="1"/>
  <c r="U68" i="2" s="1"/>
  <c r="V68" i="2" s="1"/>
  <c r="W68" i="2" s="1"/>
  <c r="X68" i="2" s="1"/>
  <c r="X70" i="1" l="1"/>
  <c r="W70" i="1"/>
  <c r="V70" i="1"/>
  <c r="Y2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Z41" i="2" s="1"/>
  <c r="Y42" i="2"/>
  <c r="Y43" i="2"/>
  <c r="Y44" i="2"/>
  <c r="Y45" i="2"/>
  <c r="Y46" i="2"/>
  <c r="Y47" i="2"/>
  <c r="Y48" i="2"/>
  <c r="Y49" i="2"/>
  <c r="Y50" i="2"/>
  <c r="Y51" i="2"/>
  <c r="Y52" i="2"/>
  <c r="Z52" i="2" s="1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X70" i="2" l="1"/>
  <c r="W70" i="2"/>
  <c r="V70" i="2"/>
  <c r="U70" i="1"/>
  <c r="T70" i="1" l="1"/>
  <c r="S70" i="1"/>
  <c r="C70" i="2"/>
  <c r="B70" i="2"/>
  <c r="R70" i="1"/>
  <c r="F70" i="2" l="1"/>
  <c r="G70" i="2"/>
  <c r="Q70" i="1"/>
  <c r="G70" i="1"/>
  <c r="P70" i="1"/>
  <c r="L70" i="1"/>
  <c r="M70" i="1"/>
  <c r="N70" i="1"/>
  <c r="O70" i="1"/>
  <c r="K70" i="1"/>
  <c r="S70" i="2" l="1"/>
  <c r="H70" i="2"/>
  <c r="J70" i="2"/>
  <c r="I70" i="2"/>
  <c r="K70" i="2"/>
  <c r="Y70" i="1"/>
  <c r="J70" i="1"/>
  <c r="T70" i="2" l="1"/>
  <c r="L70" i="2"/>
  <c r="I70" i="1"/>
  <c r="U70" i="2" l="1"/>
  <c r="M70" i="2"/>
  <c r="H70" i="1"/>
  <c r="N70" i="2" l="1"/>
  <c r="B70" i="1"/>
  <c r="C70" i="1"/>
  <c r="F70" i="1"/>
  <c r="O70" i="2" l="1"/>
  <c r="P70" i="2" l="1"/>
  <c r="Z70" i="1"/>
  <c r="R70" i="2" l="1"/>
  <c r="Q70" i="2"/>
  <c r="Z70" i="2" l="1"/>
  <c r="Y70" i="2"/>
</calcChain>
</file>

<file path=xl/sharedStrings.xml><?xml version="1.0" encoding="utf-8"?>
<sst xmlns="http://schemas.openxmlformats.org/spreadsheetml/2006/main" count="188" uniqueCount="112">
  <si>
    <t>County</t>
  </si>
  <si>
    <t>Amount of Direct Federal Allocation Received</t>
  </si>
  <si>
    <t>DHS Intitial Allocation</t>
  </si>
  <si>
    <t>Realloation</t>
  </si>
  <si>
    <t>Interest Gained</t>
  </si>
  <si>
    <t>DHS funds Expended Mar 2021</t>
  </si>
  <si>
    <t>DHS funds Expended Apr 2021</t>
  </si>
  <si>
    <t>DHS funds Expended May 2021</t>
  </si>
  <si>
    <t>DHS funds Expended June 2021</t>
  </si>
  <si>
    <t>DHS funds Expended July 2021</t>
  </si>
  <si>
    <t>DHS funds Expended August 2021</t>
  </si>
  <si>
    <t>DHS funds Expended September 2021</t>
  </si>
  <si>
    <t>DHS funds Expended October 2021</t>
  </si>
  <si>
    <t>DHS funds Expended November 2021</t>
  </si>
  <si>
    <t>DHS funds Expended December 2021</t>
  </si>
  <si>
    <t>DHS funds Expended January 2022</t>
  </si>
  <si>
    <t>DHS funds Expended February 2022</t>
  </si>
  <si>
    <t>DHS funds Expended March 2022</t>
  </si>
  <si>
    <t>DHS funds Expended April 2022</t>
  </si>
  <si>
    <t>DHS funds Expended May 2022</t>
  </si>
  <si>
    <t>DHS funds Expended June 2022</t>
  </si>
  <si>
    <t>DHS funds Expended July 2022</t>
  </si>
  <si>
    <t>DHS funds Expended August 2022</t>
  </si>
  <si>
    <t>DHS funds Expended September 2022</t>
  </si>
  <si>
    <t>Total spent from program start</t>
  </si>
  <si>
    <t>DHS funds Remaining</t>
  </si>
  <si>
    <t>Adams</t>
  </si>
  <si>
    <t xml:space="preserve">Allegheny </t>
  </si>
  <si>
    <t>Armstrong</t>
  </si>
  <si>
    <t xml:space="preserve">Beaver </t>
  </si>
  <si>
    <t xml:space="preserve">Bedford </t>
  </si>
  <si>
    <t xml:space="preserve">Berks </t>
  </si>
  <si>
    <t xml:space="preserve">Blair </t>
  </si>
  <si>
    <t xml:space="preserve">Bradford </t>
  </si>
  <si>
    <t xml:space="preserve">Bucks </t>
  </si>
  <si>
    <t xml:space="preserve">Butler </t>
  </si>
  <si>
    <t xml:space="preserve">Cambria </t>
  </si>
  <si>
    <t xml:space="preserve">Cameron </t>
  </si>
  <si>
    <t xml:space="preserve">Carbon </t>
  </si>
  <si>
    <t xml:space="preserve">Centre </t>
  </si>
  <si>
    <t xml:space="preserve">Chester </t>
  </si>
  <si>
    <t xml:space="preserve">Clarion </t>
  </si>
  <si>
    <t xml:space="preserve">Clearfield </t>
  </si>
  <si>
    <t xml:space="preserve">Clinton </t>
  </si>
  <si>
    <t xml:space="preserve">Columbia </t>
  </si>
  <si>
    <t xml:space="preserve">Crawford </t>
  </si>
  <si>
    <t xml:space="preserve">Cumberland </t>
  </si>
  <si>
    <t xml:space="preserve">Dauphin </t>
  </si>
  <si>
    <t xml:space="preserve">Delaware </t>
  </si>
  <si>
    <t xml:space="preserve">Elk </t>
  </si>
  <si>
    <t xml:space="preserve">Erie </t>
  </si>
  <si>
    <t xml:space="preserve">Fayette </t>
  </si>
  <si>
    <t xml:space="preserve">Forest </t>
  </si>
  <si>
    <t xml:space="preserve">Franklin </t>
  </si>
  <si>
    <t xml:space="preserve">Fulton </t>
  </si>
  <si>
    <t xml:space="preserve">Greene </t>
  </si>
  <si>
    <t xml:space="preserve">Huntingdon </t>
  </si>
  <si>
    <t xml:space="preserve">Indiana </t>
  </si>
  <si>
    <t xml:space="preserve">Jefferson </t>
  </si>
  <si>
    <t xml:space="preserve">Juniata </t>
  </si>
  <si>
    <t xml:space="preserve">Lackawanna </t>
  </si>
  <si>
    <t xml:space="preserve">Lancaster </t>
  </si>
  <si>
    <t xml:space="preserve">Lawrence </t>
  </si>
  <si>
    <t xml:space="preserve">Lebanon </t>
  </si>
  <si>
    <t xml:space="preserve">Lehigh </t>
  </si>
  <si>
    <t xml:space="preserve">Luzerne </t>
  </si>
  <si>
    <t xml:space="preserve">Lycoming </t>
  </si>
  <si>
    <t xml:space="preserve">McKean </t>
  </si>
  <si>
    <t xml:space="preserve">Mercer </t>
  </si>
  <si>
    <t xml:space="preserve">Mifflin </t>
  </si>
  <si>
    <t xml:space="preserve">Monroe </t>
  </si>
  <si>
    <t xml:space="preserve">Montgomery </t>
  </si>
  <si>
    <t xml:space="preserve">Montour </t>
  </si>
  <si>
    <t xml:space="preserve">Northampton </t>
  </si>
  <si>
    <t xml:space="preserve">Northumberland </t>
  </si>
  <si>
    <t xml:space="preserve">Perry </t>
  </si>
  <si>
    <t xml:space="preserve">Philadelphia </t>
  </si>
  <si>
    <t xml:space="preserve">Pike </t>
  </si>
  <si>
    <t xml:space="preserve">Potter </t>
  </si>
  <si>
    <t xml:space="preserve">Schuylkill </t>
  </si>
  <si>
    <t xml:space="preserve">Snyder </t>
  </si>
  <si>
    <t xml:space="preserve">Somerset </t>
  </si>
  <si>
    <t xml:space="preserve">Sullivan </t>
  </si>
  <si>
    <t xml:space="preserve">Susquehanna </t>
  </si>
  <si>
    <t xml:space="preserve">Tioga </t>
  </si>
  <si>
    <t xml:space="preserve">Union </t>
  </si>
  <si>
    <t xml:space="preserve">Venango </t>
  </si>
  <si>
    <t xml:space="preserve">Warren </t>
  </si>
  <si>
    <t xml:space="preserve">Washington </t>
  </si>
  <si>
    <t xml:space="preserve">Wayne </t>
  </si>
  <si>
    <t xml:space="preserve">Westmoreland </t>
  </si>
  <si>
    <t xml:space="preserve">Wyoming </t>
  </si>
  <si>
    <t xml:space="preserve">York </t>
  </si>
  <si>
    <t>State Total</t>
  </si>
  <si>
    <t>DHS funds Expended as of  Mar 2021</t>
  </si>
  <si>
    <t>DHS funds Expended as of  Apr 2021</t>
  </si>
  <si>
    <t>DHS funds Expended as of  May 2021</t>
  </si>
  <si>
    <t>DHS funds Expended as of  June 2021</t>
  </si>
  <si>
    <t>DHS funds Expended as of  July 2021</t>
  </si>
  <si>
    <t>DHS funds Expended as of  August 2021</t>
  </si>
  <si>
    <t>DHS funds Expended as of  September 2021</t>
  </si>
  <si>
    <t>DHS funds Expended as of  October 2021</t>
  </si>
  <si>
    <t>DHS funds Expended as of  November 2021</t>
  </si>
  <si>
    <t>DHS funds Expended as of  December 2021</t>
  </si>
  <si>
    <t>DHS funds Expended as of  January 2022</t>
  </si>
  <si>
    <t>DHS funds Expended as of  February 2022</t>
  </si>
  <si>
    <t>DHS funds Expended as of  March 2022</t>
  </si>
  <si>
    <t>DHS funds Expended as of April 2022</t>
  </si>
  <si>
    <t>DHS funds Expended as of May 2022</t>
  </si>
  <si>
    <t>DHS funds Expended as of June 2022</t>
  </si>
  <si>
    <t>DHS funds Expended as of July 2022</t>
  </si>
  <si>
    <t>DHS funds Expended as of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</si>
</sst>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[$$-409]#,##0.00_);\([$$-409]#,##0.0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6" fontId="0" fillId="0" borderId="0" xfId="0" applyNumberFormat="1" applyAlignment="1">
      <alignment vertical="top" wrapText="1"/>
    </xf>
    <xf numFmtId="8" fontId="0" fillId="0" borderId="0" xfId="0" applyNumberFormat="1" applyAlignment="1">
      <alignment vertical="top" wrapText="1"/>
    </xf>
    <xf numFmtId="6" fontId="2" fillId="0" borderId="0" xfId="0" applyNumberFormat="1" applyFont="1" applyFill="1" applyBorder="1" applyAlignment="1">
      <alignment horizontal="right" vertical="center" wrapText="1"/>
    </xf>
    <xf numFmtId="8" fontId="2" fillId="0" borderId="0" xfId="0" applyNumberFormat="1" applyFont="1" applyFill="1" applyBorder="1" applyAlignment="1">
      <alignment horizontal="right" vertical="center" wrapText="1"/>
    </xf>
    <xf numFmtId="8" fontId="3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Protection="1">
      <protection locked="0"/>
    </xf>
    <xf numFmtId="165" fontId="0" fillId="0" borderId="0" xfId="0" applyNumberFormat="1" applyAlignment="1">
      <alignment horizontal="right" vertical="top" wrapText="1"/>
    </xf>
    <xf numFmtId="164" fontId="1" fillId="0" borderId="0" xfId="0" applyNumberFormat="1" applyFont="1" applyAlignment="1">
      <alignment horizontal="center" vertical="top" wrapText="1"/>
    </xf>
    <xf numFmtId="164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4" fontId="1" fillId="0" borderId="0" xfId="0" applyNumberFormat="1" applyFont="1"/>
    <xf numFmtId="165" fontId="0" fillId="0" borderId="0" xfId="0" applyNumberFormat="1" applyAlignment="1">
      <alignment vertical="top" wrapText="1"/>
    </xf>
    <xf numFmtId="165" fontId="1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A8DB-0FB0-4E35-BD71-21F07366A946}">
  <dimension ref="A1:Z72"/>
  <sheetViews>
    <sheetView tabSelected="1" workbookViewId="0">
      <pane xSplit="3" ySplit="1" topLeftCell="R2" activePane="bottomRight" state="frozen"/>
      <selection pane="bottomRight" activeCell="C41" sqref="C41"/>
      <selection pane="bottomLeft" activeCell="A2" sqref="A2"/>
      <selection pane="topRight" activeCell="D1" sqref="D1"/>
    </sheetView>
  </sheetViews>
  <sheetFormatPr defaultRowHeight="14.45"/>
  <cols>
    <col min="1" max="1" width="18.42578125" customWidth="1"/>
    <col min="2" max="2" width="16" style="1" customWidth="1"/>
    <col min="3" max="4" width="15.5703125" style="1" customWidth="1"/>
    <col min="5" max="5" width="15.140625" style="1" bestFit="1" customWidth="1"/>
    <col min="6" max="6" width="13.28515625" style="1" bestFit="1" customWidth="1"/>
    <col min="7" max="8" width="14.28515625" style="1" bestFit="1" customWidth="1"/>
    <col min="9" max="10" width="14.85546875" bestFit="1" customWidth="1"/>
    <col min="11" max="11" width="15.7109375" bestFit="1" customWidth="1"/>
    <col min="12" max="12" width="14.85546875" bestFit="1" customWidth="1"/>
    <col min="13" max="13" width="16.7109375" bestFit="1" customWidth="1"/>
    <col min="14" max="15" width="14.85546875" bestFit="1" customWidth="1"/>
    <col min="16" max="16" width="16.42578125" bestFit="1" customWidth="1"/>
    <col min="17" max="17" width="14.85546875" bestFit="1" customWidth="1"/>
    <col min="18" max="18" width="15.28515625" bestFit="1" customWidth="1"/>
    <col min="19" max="24" width="14.85546875" bestFit="1" customWidth="1"/>
    <col min="25" max="25" width="15.85546875" style="1" customWidth="1"/>
    <col min="26" max="26" width="14.7109375" style="12" bestFit="1" customWidth="1"/>
    <col min="27" max="27" width="22.28515625" customWidth="1"/>
  </cols>
  <sheetData>
    <row r="1" spans="1:26" ht="57.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11" t="s">
        <v>25</v>
      </c>
    </row>
    <row r="2" spans="1:26">
      <c r="A2" t="s">
        <v>26</v>
      </c>
      <c r="B2" s="4">
        <v>0</v>
      </c>
      <c r="C2" s="9">
        <v>6774933.2000000002</v>
      </c>
      <c r="D2" s="9">
        <v>-301760</v>
      </c>
      <c r="E2" s="9">
        <v>18589.32</v>
      </c>
      <c r="F2" s="10">
        <v>367363.58</v>
      </c>
      <c r="G2" s="10">
        <v>401700.23</v>
      </c>
      <c r="H2" s="10">
        <v>388938.34</v>
      </c>
      <c r="I2" s="12">
        <v>263036.06</v>
      </c>
      <c r="J2" s="12">
        <v>377743.48</v>
      </c>
      <c r="K2" s="12">
        <v>287663.19000000006</v>
      </c>
      <c r="L2" s="12">
        <v>347082.41999999993</v>
      </c>
      <c r="M2" s="12">
        <v>520996.71</v>
      </c>
      <c r="N2" s="12">
        <v>314267.79000000004</v>
      </c>
      <c r="O2" s="12">
        <v>428974.79</v>
      </c>
      <c r="P2" s="12">
        <v>298140.44</v>
      </c>
      <c r="Q2" s="12">
        <v>403590.50999999995</v>
      </c>
      <c r="R2" s="12">
        <v>318992.82</v>
      </c>
      <c r="S2" s="12">
        <v>395402.79</v>
      </c>
      <c r="T2" s="12">
        <v>251484.23999999996</v>
      </c>
      <c r="U2" s="12">
        <v>290241.95</v>
      </c>
      <c r="V2" s="12">
        <v>330724.55</v>
      </c>
      <c r="W2" s="12">
        <v>258659.43</v>
      </c>
      <c r="X2" s="12">
        <v>246759.2</v>
      </c>
      <c r="Y2" s="10">
        <f>SUM(F2:X2)</f>
        <v>6491762.5200000005</v>
      </c>
      <c r="Z2" s="12">
        <f>SUM(C2+D2+E2-Y2)</f>
        <v>0</v>
      </c>
    </row>
    <row r="3" spans="1:26">
      <c r="A3" t="s">
        <v>27</v>
      </c>
      <c r="B3" s="5">
        <v>37410280.979999997</v>
      </c>
      <c r="C3" s="9">
        <v>43745242.840000004</v>
      </c>
      <c r="D3" s="9">
        <v>21389113.16</v>
      </c>
      <c r="E3" s="9">
        <v>0</v>
      </c>
      <c r="F3" s="5">
        <v>198001</v>
      </c>
      <c r="G3" s="5">
        <v>1398097.21</v>
      </c>
      <c r="H3" s="5">
        <v>969274.00999999978</v>
      </c>
      <c r="I3" s="12">
        <v>1232777.1099999999</v>
      </c>
      <c r="J3" s="12">
        <v>5854834.1599999983</v>
      </c>
      <c r="K3" s="12">
        <v>6722185.9900000002</v>
      </c>
      <c r="L3" s="12">
        <v>5362017.74</v>
      </c>
      <c r="M3" s="12">
        <v>4727761.33</v>
      </c>
      <c r="N3" s="12">
        <v>7092892.8600000003</v>
      </c>
      <c r="O3" s="12">
        <v>6288106.6900000004</v>
      </c>
      <c r="P3" s="12">
        <v>6070541.0299999993</v>
      </c>
      <c r="Q3" s="12">
        <v>8045829.0599999996</v>
      </c>
      <c r="R3" s="12">
        <v>7131286.79</v>
      </c>
      <c r="S3" s="12">
        <v>4040751.02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0">
        <f t="shared" ref="Y3:Y66" si="0">SUM(F3:X3)</f>
        <v>65134356</v>
      </c>
      <c r="Z3" s="12">
        <f t="shared" ref="Z3:Z66" si="1">SUM(C3+D3+E3-Y3)</f>
        <v>0</v>
      </c>
    </row>
    <row r="4" spans="1:26">
      <c r="A4" t="s">
        <v>28</v>
      </c>
      <c r="B4" s="4">
        <v>0</v>
      </c>
      <c r="C4" s="9">
        <v>4257640.5999999996</v>
      </c>
      <c r="D4" s="9">
        <v>0</v>
      </c>
      <c r="E4" s="9">
        <v>4444.1499999999996</v>
      </c>
      <c r="F4" s="5">
        <v>310.2</v>
      </c>
      <c r="G4" s="5">
        <v>98975.91</v>
      </c>
      <c r="H4" s="5">
        <v>150377.82999999999</v>
      </c>
      <c r="I4" s="12">
        <v>292534.57</v>
      </c>
      <c r="J4" s="12">
        <v>292881.84999999998</v>
      </c>
      <c r="K4" s="12">
        <v>323713.19</v>
      </c>
      <c r="L4" s="12">
        <v>297671.84000000003</v>
      </c>
      <c r="M4" s="12">
        <v>298505.12</v>
      </c>
      <c r="N4" s="12">
        <v>396838.71</v>
      </c>
      <c r="O4" s="12">
        <v>460902.96</v>
      </c>
      <c r="P4" s="12">
        <v>395485.33999999997</v>
      </c>
      <c r="Q4" s="12">
        <v>457379.51</v>
      </c>
      <c r="R4" s="12">
        <v>473598.62999999995</v>
      </c>
      <c r="S4" s="12">
        <v>306761.55</v>
      </c>
      <c r="T4" s="12">
        <v>10861.66</v>
      </c>
      <c r="U4" s="12">
        <v>5285.8799999999992</v>
      </c>
      <c r="V4" s="12">
        <v>0</v>
      </c>
      <c r="W4" s="12">
        <v>0</v>
      </c>
      <c r="X4" s="12">
        <v>0</v>
      </c>
      <c r="Y4" s="10">
        <f t="shared" si="0"/>
        <v>4262084.75</v>
      </c>
      <c r="Z4" s="12">
        <f t="shared" si="1"/>
        <v>0</v>
      </c>
    </row>
    <row r="5" spans="1:26">
      <c r="A5" t="s">
        <v>29</v>
      </c>
      <c r="B5" s="4">
        <v>0</v>
      </c>
      <c r="C5" s="9">
        <v>10781660.09</v>
      </c>
      <c r="D5" s="9">
        <v>-103658.99</v>
      </c>
      <c r="E5" s="9">
        <v>19893.32</v>
      </c>
      <c r="F5" s="5">
        <v>64587.59</v>
      </c>
      <c r="G5" s="5">
        <v>49533.9</v>
      </c>
      <c r="H5" s="5">
        <v>599970.17000000004</v>
      </c>
      <c r="I5" s="12">
        <v>616526.43000000005</v>
      </c>
      <c r="J5" s="12">
        <v>1545583.3800000001</v>
      </c>
      <c r="K5" s="12">
        <v>1375591.67</v>
      </c>
      <c r="L5" s="12">
        <v>1058868.31</v>
      </c>
      <c r="M5" s="12">
        <v>538475.85000000021</v>
      </c>
      <c r="N5" s="12">
        <v>311273.40999999997</v>
      </c>
      <c r="O5" s="12">
        <v>798512.3600000001</v>
      </c>
      <c r="P5" s="12">
        <v>1116515.4999999998</v>
      </c>
      <c r="Q5" s="12">
        <v>465384.89</v>
      </c>
      <c r="R5" s="12">
        <v>409071.24999999994</v>
      </c>
      <c r="S5" s="12">
        <v>349184.83999999997</v>
      </c>
      <c r="T5" s="12">
        <v>243440.37</v>
      </c>
      <c r="U5" s="12">
        <v>192618.21000000002</v>
      </c>
      <c r="V5" s="12">
        <v>16024.320000000002</v>
      </c>
      <c r="W5" s="12">
        <v>237833.27999999997</v>
      </c>
      <c r="X5" s="12">
        <v>708898.69000000006</v>
      </c>
      <c r="Y5" s="10">
        <f t="shared" si="0"/>
        <v>10697894.420000002</v>
      </c>
      <c r="Z5" s="12">
        <f t="shared" si="1"/>
        <v>-1.862645149230957E-9</v>
      </c>
    </row>
    <row r="6" spans="1:26">
      <c r="A6" t="s">
        <v>30</v>
      </c>
      <c r="B6" s="4">
        <v>0</v>
      </c>
      <c r="C6" s="9">
        <v>3149608.3</v>
      </c>
      <c r="D6" s="9">
        <v>-1306703.1199999999</v>
      </c>
      <c r="E6" s="9">
        <v>6493.61</v>
      </c>
      <c r="F6" s="5">
        <v>98474.19</v>
      </c>
      <c r="G6" s="5">
        <v>118416.84000000001</v>
      </c>
      <c r="H6" s="5">
        <v>60293.17</v>
      </c>
      <c r="I6" s="12">
        <v>74463.47</v>
      </c>
      <c r="J6" s="12">
        <v>58635.77</v>
      </c>
      <c r="K6" s="12">
        <v>38506.199999999997</v>
      </c>
      <c r="L6" s="12">
        <v>79005.8</v>
      </c>
      <c r="M6" s="12">
        <v>121937.62000000001</v>
      </c>
      <c r="N6" s="12">
        <v>126309.75999999999</v>
      </c>
      <c r="O6" s="12">
        <v>81759.66</v>
      </c>
      <c r="P6" s="12">
        <v>94057.56</v>
      </c>
      <c r="Q6" s="12">
        <v>110842.76</v>
      </c>
      <c r="R6" s="12">
        <v>137494.82999999999</v>
      </c>
      <c r="S6" s="12">
        <v>121170.41</v>
      </c>
      <c r="T6" s="12">
        <v>75702.399999999994</v>
      </c>
      <c r="U6" s="12">
        <v>88553.359999999986</v>
      </c>
      <c r="V6" s="12">
        <v>112263.53000000001</v>
      </c>
      <c r="W6" s="12">
        <v>64344.800000000003</v>
      </c>
      <c r="X6" s="12">
        <v>187166.66</v>
      </c>
      <c r="Y6" s="10">
        <f t="shared" si="0"/>
        <v>1849398.7899999998</v>
      </c>
      <c r="Z6" s="12">
        <f t="shared" si="1"/>
        <v>2.3283064365386963E-10</v>
      </c>
    </row>
    <row r="7" spans="1:26">
      <c r="A7" t="s">
        <v>31</v>
      </c>
      <c r="B7" s="5">
        <v>12634547.15</v>
      </c>
      <c r="C7" s="9">
        <v>15150690.51</v>
      </c>
      <c r="D7" s="9">
        <v>2011448.1099999994</v>
      </c>
      <c r="E7" s="9">
        <v>15404.38</v>
      </c>
      <c r="F7" s="5">
        <v>0</v>
      </c>
      <c r="G7" s="5">
        <v>560075.99</v>
      </c>
      <c r="H7" s="5">
        <v>240320.68</v>
      </c>
      <c r="I7" s="12">
        <v>1469532.3</v>
      </c>
      <c r="J7" s="12">
        <v>1170095.22</v>
      </c>
      <c r="K7" s="12">
        <v>1529290.61</v>
      </c>
      <c r="L7" s="12">
        <v>889126.64</v>
      </c>
      <c r="M7" s="12">
        <v>739622.59</v>
      </c>
      <c r="N7" s="12">
        <v>1523453.5499999998</v>
      </c>
      <c r="O7" s="12">
        <v>1822603.3199999998</v>
      </c>
      <c r="P7" s="12">
        <v>846334.79</v>
      </c>
      <c r="Q7" s="12">
        <v>530443.29</v>
      </c>
      <c r="R7" s="12">
        <v>1051466.0699999998</v>
      </c>
      <c r="S7" s="12">
        <v>872216.05999999994</v>
      </c>
      <c r="T7" s="12">
        <v>1404399.93</v>
      </c>
      <c r="U7" s="12">
        <v>598591.28</v>
      </c>
      <c r="V7" s="12">
        <v>617692.61999999988</v>
      </c>
      <c r="W7" s="12">
        <v>747177.01</v>
      </c>
      <c r="X7" s="12">
        <v>565101.05000000005</v>
      </c>
      <c r="Y7" s="10">
        <f t="shared" si="0"/>
        <v>17177542.999999996</v>
      </c>
      <c r="Z7" s="12">
        <f t="shared" si="1"/>
        <v>0</v>
      </c>
    </row>
    <row r="8" spans="1:26">
      <c r="A8" t="s">
        <v>32</v>
      </c>
      <c r="B8" s="4">
        <v>0</v>
      </c>
      <c r="C8" s="9">
        <v>8012730.3099999996</v>
      </c>
      <c r="D8" s="9">
        <v>0</v>
      </c>
      <c r="E8" s="9">
        <v>0</v>
      </c>
      <c r="F8" s="5">
        <v>77736.2</v>
      </c>
      <c r="G8" s="5">
        <v>212009.85000000003</v>
      </c>
      <c r="H8" s="5">
        <v>310049.45</v>
      </c>
      <c r="I8" s="12">
        <v>391653.29000000004</v>
      </c>
      <c r="J8" s="12">
        <v>361537.08000000007</v>
      </c>
      <c r="K8" s="12">
        <v>617113.96</v>
      </c>
      <c r="L8" s="12">
        <v>416216.10000000009</v>
      </c>
      <c r="M8" s="12">
        <v>388363.84</v>
      </c>
      <c r="N8" s="12">
        <v>529531.03999999992</v>
      </c>
      <c r="O8" s="12">
        <v>487938.3</v>
      </c>
      <c r="P8" s="12">
        <v>510896.06</v>
      </c>
      <c r="Q8" s="12">
        <v>714701.69</v>
      </c>
      <c r="R8" s="12">
        <v>1094675.26</v>
      </c>
      <c r="S8" s="12">
        <v>715437.89000000013</v>
      </c>
      <c r="T8" s="12">
        <v>538219.9</v>
      </c>
      <c r="U8" s="12">
        <v>318049.03999999992</v>
      </c>
      <c r="V8" s="12">
        <v>271175.00000000006</v>
      </c>
      <c r="W8" s="12">
        <v>50794.789999999994</v>
      </c>
      <c r="X8" s="12">
        <v>6631.57</v>
      </c>
      <c r="Y8" s="10">
        <f t="shared" si="0"/>
        <v>8012730.3100000005</v>
      </c>
      <c r="Z8" s="12">
        <f t="shared" si="1"/>
        <v>-9.3132257461547852E-10</v>
      </c>
    </row>
    <row r="9" spans="1:26">
      <c r="A9" t="s">
        <v>33</v>
      </c>
      <c r="B9" s="4">
        <v>0</v>
      </c>
      <c r="C9" s="9">
        <v>3967462.02</v>
      </c>
      <c r="D9" s="9">
        <v>-805161.20999999973</v>
      </c>
      <c r="E9" s="9">
        <v>0</v>
      </c>
      <c r="F9" s="5">
        <v>7650</v>
      </c>
      <c r="G9" s="5">
        <v>158398.18999999997</v>
      </c>
      <c r="H9" s="5">
        <v>118952.76000000001</v>
      </c>
      <c r="I9" s="12">
        <v>167678.04999999999</v>
      </c>
      <c r="J9" s="12">
        <v>230797.2</v>
      </c>
      <c r="K9" s="12">
        <v>191612.06</v>
      </c>
      <c r="L9" s="12">
        <v>148149.53999999998</v>
      </c>
      <c r="M9" s="12">
        <v>264148.64</v>
      </c>
      <c r="N9" s="12">
        <v>180454.84999999998</v>
      </c>
      <c r="O9" s="12">
        <v>205243.93</v>
      </c>
      <c r="P9" s="12">
        <v>300079.73000000004</v>
      </c>
      <c r="Q9" s="12">
        <v>131417.72999999998</v>
      </c>
      <c r="R9" s="12">
        <v>325021.94</v>
      </c>
      <c r="S9" s="12">
        <v>262695.07999999996</v>
      </c>
      <c r="T9" s="12">
        <v>111323.94999999998</v>
      </c>
      <c r="U9" s="12">
        <v>97288.53</v>
      </c>
      <c r="V9" s="12">
        <v>134092.57999999999</v>
      </c>
      <c r="W9" s="12">
        <v>30367.15</v>
      </c>
      <c r="X9" s="12">
        <v>96928.900000000009</v>
      </c>
      <c r="Y9" s="10">
        <f t="shared" si="0"/>
        <v>3162300.8099999996</v>
      </c>
      <c r="Z9" s="12">
        <f t="shared" si="1"/>
        <v>9.3132257461547852E-10</v>
      </c>
    </row>
    <row r="10" spans="1:26">
      <c r="A10" t="s">
        <v>34</v>
      </c>
      <c r="B10" s="5">
        <v>18720516.199999999</v>
      </c>
      <c r="C10" s="9">
        <v>22600992.390000001</v>
      </c>
      <c r="D10" s="9">
        <v>-3182118.32</v>
      </c>
      <c r="E10" s="9">
        <v>7575</v>
      </c>
      <c r="F10" s="5">
        <v>0</v>
      </c>
      <c r="G10" s="5">
        <v>0</v>
      </c>
      <c r="H10" s="5">
        <v>0</v>
      </c>
      <c r="I10" s="12">
        <v>1304.75</v>
      </c>
      <c r="J10" s="12">
        <v>162211.29999999999</v>
      </c>
      <c r="K10" s="12">
        <v>360485.16</v>
      </c>
      <c r="L10" s="12">
        <v>682232.24000000011</v>
      </c>
      <c r="M10" s="12">
        <v>2159406.7200000002</v>
      </c>
      <c r="N10" s="12">
        <v>1110445.1399999999</v>
      </c>
      <c r="O10" s="12">
        <v>1391812.8599999999</v>
      </c>
      <c r="P10" s="12">
        <v>1230569.51</v>
      </c>
      <c r="Q10" s="12">
        <v>981401.75</v>
      </c>
      <c r="R10" s="12">
        <v>2417406.91</v>
      </c>
      <c r="S10" s="12">
        <v>2431626.13</v>
      </c>
      <c r="T10" s="12">
        <v>1370349.9699999997</v>
      </c>
      <c r="U10" s="12">
        <v>1282637.6600000001</v>
      </c>
      <c r="V10" s="12">
        <v>1306482.6800000002</v>
      </c>
      <c r="W10" s="12">
        <v>901185.98</v>
      </c>
      <c r="X10" s="12">
        <v>1636890.3099999996</v>
      </c>
      <c r="Y10" s="10">
        <f t="shared" si="0"/>
        <v>19426449.069999997</v>
      </c>
      <c r="Z10" s="12">
        <f t="shared" si="1"/>
        <v>3.7252902984619141E-9</v>
      </c>
    </row>
    <row r="11" spans="1:26">
      <c r="A11" t="s">
        <v>35</v>
      </c>
      <c r="B11" s="4">
        <v>0</v>
      </c>
      <c r="C11" s="9">
        <v>12355148.83</v>
      </c>
      <c r="D11" s="9">
        <v>-4403004</v>
      </c>
      <c r="E11" s="9">
        <v>0</v>
      </c>
      <c r="F11" s="5">
        <v>6387.43</v>
      </c>
      <c r="G11" s="5">
        <v>368132.3</v>
      </c>
      <c r="H11" s="5">
        <v>325045.47000000003</v>
      </c>
      <c r="I11" s="12">
        <v>515414.68999999994</v>
      </c>
      <c r="J11" s="12">
        <v>593714.36</v>
      </c>
      <c r="K11" s="12">
        <v>427200.82</v>
      </c>
      <c r="L11" s="12">
        <v>561550.79999999993</v>
      </c>
      <c r="M11" s="12">
        <v>724544.2699999999</v>
      </c>
      <c r="N11" s="12">
        <v>573616.59</v>
      </c>
      <c r="O11" s="12">
        <v>419183.77</v>
      </c>
      <c r="P11" s="12">
        <v>350922.12</v>
      </c>
      <c r="Q11" s="12">
        <v>581331.92000000004</v>
      </c>
      <c r="R11" s="12">
        <v>614947.41999999993</v>
      </c>
      <c r="S11" s="12">
        <v>587785.06999999995</v>
      </c>
      <c r="T11" s="12">
        <v>607592.81000000006</v>
      </c>
      <c r="U11" s="12">
        <v>503185.45</v>
      </c>
      <c r="V11" s="12">
        <v>191589.53999999998</v>
      </c>
      <c r="W11" s="12">
        <v>0</v>
      </c>
      <c r="X11" s="12">
        <v>0</v>
      </c>
      <c r="Y11" s="10">
        <f t="shared" si="0"/>
        <v>7952144.8300000001</v>
      </c>
      <c r="Z11" s="12">
        <f t="shared" si="1"/>
        <v>0</v>
      </c>
    </row>
    <row r="12" spans="1:26">
      <c r="A12" t="s">
        <v>36</v>
      </c>
      <c r="B12" s="4">
        <v>0</v>
      </c>
      <c r="C12" s="9">
        <v>8562767.3599999994</v>
      </c>
      <c r="D12" s="9">
        <v>-3510247.65</v>
      </c>
      <c r="E12" s="9">
        <v>29831.360000000001</v>
      </c>
      <c r="F12" s="5">
        <v>10885.019999999999</v>
      </c>
      <c r="G12" s="5">
        <v>93613.890000000014</v>
      </c>
      <c r="H12" s="5">
        <v>77514.750000000015</v>
      </c>
      <c r="I12" s="12">
        <v>248342.21</v>
      </c>
      <c r="J12" s="12">
        <v>144641.35999999999</v>
      </c>
      <c r="K12" s="12">
        <v>153569.59</v>
      </c>
      <c r="L12" s="12">
        <v>147251.85999999999</v>
      </c>
      <c r="M12" s="12">
        <v>195748.42</v>
      </c>
      <c r="N12" s="12">
        <v>178979.72</v>
      </c>
      <c r="O12" s="12">
        <v>383957.45</v>
      </c>
      <c r="P12" s="12">
        <v>192562.69</v>
      </c>
      <c r="Q12" s="12">
        <v>261723.63</v>
      </c>
      <c r="R12" s="12">
        <v>323138.12</v>
      </c>
      <c r="S12" s="12">
        <v>116450.72</v>
      </c>
      <c r="T12" s="12">
        <v>514153.3</v>
      </c>
      <c r="U12" s="12">
        <v>546117.25</v>
      </c>
      <c r="V12" s="12">
        <v>473937.87999999995</v>
      </c>
      <c r="W12" s="12">
        <v>541872.89</v>
      </c>
      <c r="X12" s="12">
        <v>477890.32000000007</v>
      </c>
      <c r="Y12" s="10">
        <f t="shared" si="0"/>
        <v>5082351.07</v>
      </c>
      <c r="Z12" s="12">
        <f t="shared" si="1"/>
        <v>-9.3132257461547852E-10</v>
      </c>
    </row>
    <row r="13" spans="1:26">
      <c r="A13" t="s">
        <v>37</v>
      </c>
      <c r="B13" s="4">
        <v>0</v>
      </c>
      <c r="C13" s="9">
        <v>292480.53999999998</v>
      </c>
      <c r="D13" s="9">
        <v>25288.33</v>
      </c>
      <c r="E13" s="9">
        <v>21.02</v>
      </c>
      <c r="F13" s="5">
        <v>487.69</v>
      </c>
      <c r="G13" s="5">
        <v>12854.710000000001</v>
      </c>
      <c r="H13" s="5">
        <v>41449.749999999993</v>
      </c>
      <c r="I13" s="12">
        <v>32257.010000000002</v>
      </c>
      <c r="J13" s="12">
        <v>30519.08</v>
      </c>
      <c r="K13" s="12">
        <v>47662.45</v>
      </c>
      <c r="L13" s="12">
        <v>46921.279999999999</v>
      </c>
      <c r="M13" s="12">
        <v>16085.03</v>
      </c>
      <c r="N13" s="12">
        <v>40558.14</v>
      </c>
      <c r="O13" s="12">
        <v>23501.25</v>
      </c>
      <c r="P13" s="12">
        <v>0</v>
      </c>
      <c r="Q13" s="12">
        <v>0</v>
      </c>
      <c r="R13" s="12">
        <v>0</v>
      </c>
      <c r="S13" s="12">
        <v>0</v>
      </c>
      <c r="T13" s="12">
        <v>205.17</v>
      </c>
      <c r="U13" s="12">
        <v>5509.59</v>
      </c>
      <c r="V13" s="12">
        <v>6257.89</v>
      </c>
      <c r="W13" s="12">
        <v>13520.85</v>
      </c>
      <c r="X13" s="12">
        <v>0</v>
      </c>
      <c r="Y13" s="10">
        <f t="shared" si="0"/>
        <v>317789.89</v>
      </c>
      <c r="Z13" s="12">
        <f t="shared" si="1"/>
        <v>0</v>
      </c>
    </row>
    <row r="14" spans="1:26">
      <c r="A14" t="s">
        <v>38</v>
      </c>
      <c r="B14" s="4">
        <v>0</v>
      </c>
      <c r="C14" s="9">
        <v>4221269.62</v>
      </c>
      <c r="D14" s="9">
        <v>-1268144.6200000001</v>
      </c>
      <c r="E14" s="9">
        <v>0</v>
      </c>
      <c r="F14" s="5">
        <v>0</v>
      </c>
      <c r="G14" s="5">
        <v>313737</v>
      </c>
      <c r="H14" s="5">
        <v>171216.28000000003</v>
      </c>
      <c r="I14" s="12">
        <v>210548.8</v>
      </c>
      <c r="J14" s="12">
        <v>169627.36</v>
      </c>
      <c r="K14" s="12">
        <v>159726.21</v>
      </c>
      <c r="L14" s="12">
        <v>365411.63000000006</v>
      </c>
      <c r="M14" s="12">
        <v>254101.55</v>
      </c>
      <c r="N14" s="12">
        <v>161097.99</v>
      </c>
      <c r="O14" s="12">
        <v>281341</v>
      </c>
      <c r="P14" s="12">
        <v>274750.76999999996</v>
      </c>
      <c r="Q14" s="12">
        <v>185005.31</v>
      </c>
      <c r="R14" s="12">
        <v>80502.100000000006</v>
      </c>
      <c r="S14" s="12">
        <v>199337.37</v>
      </c>
      <c r="T14" s="12">
        <v>126721.63</v>
      </c>
      <c r="U14" s="12">
        <v>0</v>
      </c>
      <c r="V14" s="12">
        <v>0</v>
      </c>
      <c r="W14" s="12">
        <v>0</v>
      </c>
      <c r="X14" s="12">
        <v>0</v>
      </c>
      <c r="Y14" s="10">
        <f t="shared" si="0"/>
        <v>2953125</v>
      </c>
      <c r="Z14" s="12">
        <f t="shared" si="1"/>
        <v>0</v>
      </c>
    </row>
    <row r="15" spans="1:26">
      <c r="A15" t="s">
        <v>39</v>
      </c>
      <c r="B15" s="4">
        <v>0</v>
      </c>
      <c r="C15" s="9">
        <v>10680110.74</v>
      </c>
      <c r="D15" s="9">
        <v>1423419.19</v>
      </c>
      <c r="E15" s="9">
        <v>820</v>
      </c>
      <c r="F15" s="5">
        <v>104910.74</v>
      </c>
      <c r="G15" s="5">
        <v>329238.30000000005</v>
      </c>
      <c r="H15" s="5">
        <v>335247.92</v>
      </c>
      <c r="I15" s="12">
        <v>490997.20999999996</v>
      </c>
      <c r="J15" s="12">
        <v>691915.77</v>
      </c>
      <c r="K15" s="12">
        <v>626584.94000000006</v>
      </c>
      <c r="L15" s="12">
        <v>593702.28999999992</v>
      </c>
      <c r="M15" s="12">
        <v>749326.4</v>
      </c>
      <c r="N15" s="12">
        <v>911422.47</v>
      </c>
      <c r="O15" s="12">
        <v>890243.03</v>
      </c>
      <c r="P15" s="12">
        <v>872236.65</v>
      </c>
      <c r="Q15" s="12">
        <v>759843.4</v>
      </c>
      <c r="R15" s="12">
        <v>918769.55999999994</v>
      </c>
      <c r="S15" s="12">
        <v>823980.49</v>
      </c>
      <c r="T15" s="12">
        <v>952409.42999999993</v>
      </c>
      <c r="U15" s="12">
        <v>762106.41999999993</v>
      </c>
      <c r="V15" s="12">
        <v>636708.30999999994</v>
      </c>
      <c r="W15" s="12">
        <v>366954.16000000003</v>
      </c>
      <c r="X15" s="12">
        <v>287752.44</v>
      </c>
      <c r="Y15" s="10">
        <f t="shared" si="0"/>
        <v>12104349.93</v>
      </c>
      <c r="Z15" s="12">
        <f t="shared" si="1"/>
        <v>0</v>
      </c>
    </row>
    <row r="16" spans="1:26">
      <c r="A16" t="s">
        <v>40</v>
      </c>
      <c r="B16" s="5">
        <v>15643059.699999999</v>
      </c>
      <c r="C16" s="9">
        <v>18885626.18</v>
      </c>
      <c r="D16" s="9">
        <v>-3952353.8499999996</v>
      </c>
      <c r="E16" s="9">
        <v>67055.91</v>
      </c>
      <c r="F16" s="5">
        <v>0</v>
      </c>
      <c r="G16" s="5">
        <v>0</v>
      </c>
      <c r="H16" s="5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43479.600000000006</v>
      </c>
      <c r="N16" s="12">
        <v>168446.65999999997</v>
      </c>
      <c r="O16" s="12">
        <v>454523.53</v>
      </c>
      <c r="P16" s="12">
        <v>456160.66999999993</v>
      </c>
      <c r="Q16" s="12">
        <v>783293.62999999989</v>
      </c>
      <c r="R16" s="12">
        <v>1525954.0400000003</v>
      </c>
      <c r="S16" s="12">
        <v>495835.47000000003</v>
      </c>
      <c r="T16" s="12">
        <v>1140883.6499999999</v>
      </c>
      <c r="U16" s="12">
        <v>690189.4</v>
      </c>
      <c r="V16" s="12">
        <v>1113000.8600000001</v>
      </c>
      <c r="W16" s="12">
        <v>3998707.5300000012</v>
      </c>
      <c r="X16" s="12">
        <v>4129853.2</v>
      </c>
      <c r="Y16" s="10">
        <f t="shared" si="0"/>
        <v>15000328.240000002</v>
      </c>
      <c r="Z16" s="12">
        <f t="shared" si="1"/>
        <v>-1.862645149230957E-9</v>
      </c>
    </row>
    <row r="17" spans="1:26">
      <c r="A17" t="s">
        <v>41</v>
      </c>
      <c r="B17" s="4">
        <v>0</v>
      </c>
      <c r="C17" s="9">
        <v>2528078.9300000002</v>
      </c>
      <c r="D17" s="9">
        <v>-158764.45000000001</v>
      </c>
      <c r="E17" s="9">
        <v>1746.97</v>
      </c>
      <c r="F17" s="5">
        <v>0</v>
      </c>
      <c r="G17" s="5">
        <v>27502.03</v>
      </c>
      <c r="H17" s="5">
        <v>254676.04</v>
      </c>
      <c r="I17" s="12">
        <v>168649.72</v>
      </c>
      <c r="J17" s="12">
        <v>277622.95</v>
      </c>
      <c r="K17" s="12">
        <v>182495.24000000002</v>
      </c>
      <c r="L17" s="12">
        <v>173888.79000000004</v>
      </c>
      <c r="M17" s="12">
        <v>208660.68999999997</v>
      </c>
      <c r="N17" s="12">
        <v>183853.3</v>
      </c>
      <c r="O17" s="12">
        <v>59727.9</v>
      </c>
      <c r="P17" s="12">
        <v>100339.56999999999</v>
      </c>
      <c r="Q17" s="12">
        <v>129593.44000000002</v>
      </c>
      <c r="R17" s="12">
        <v>309559.67000000004</v>
      </c>
      <c r="S17" s="12">
        <v>191695.23</v>
      </c>
      <c r="T17" s="12">
        <v>102246.87999999999</v>
      </c>
      <c r="U17" s="12">
        <v>550</v>
      </c>
      <c r="V17" s="12">
        <v>0</v>
      </c>
      <c r="W17" s="12">
        <v>0</v>
      </c>
      <c r="X17" s="12">
        <v>0</v>
      </c>
      <c r="Y17" s="10">
        <f t="shared" si="0"/>
        <v>2371061.4499999997</v>
      </c>
      <c r="Z17" s="12">
        <f t="shared" si="1"/>
        <v>4.6566128730773926E-10</v>
      </c>
    </row>
    <row r="18" spans="1:26">
      <c r="A18" t="s">
        <v>42</v>
      </c>
      <c r="B18" s="4">
        <v>0</v>
      </c>
      <c r="C18" s="9">
        <v>5212625.41</v>
      </c>
      <c r="D18" s="9">
        <v>0</v>
      </c>
      <c r="E18" s="9">
        <v>0</v>
      </c>
      <c r="F18" s="5">
        <v>302027.83</v>
      </c>
      <c r="G18" s="5">
        <v>361904.29000000004</v>
      </c>
      <c r="H18" s="5">
        <v>390759.82999999996</v>
      </c>
      <c r="I18" s="12">
        <v>348794.93</v>
      </c>
      <c r="J18" s="12">
        <v>493521.29000000004</v>
      </c>
      <c r="K18" s="12">
        <v>620741.80999999982</v>
      </c>
      <c r="L18" s="12">
        <v>383192.36</v>
      </c>
      <c r="M18" s="12">
        <v>463134.82</v>
      </c>
      <c r="N18" s="12">
        <v>478683.6</v>
      </c>
      <c r="O18" s="12">
        <v>469861.60000000003</v>
      </c>
      <c r="P18" s="12">
        <v>363234.30000000005</v>
      </c>
      <c r="Q18" s="12">
        <v>536768.75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0">
        <f t="shared" si="0"/>
        <v>5212625.4099999992</v>
      </c>
      <c r="Z18" s="12">
        <f t="shared" si="1"/>
        <v>9.3132257461547852E-10</v>
      </c>
    </row>
    <row r="19" spans="1:26">
      <c r="A19" t="s">
        <v>43</v>
      </c>
      <c r="B19" s="4">
        <v>0</v>
      </c>
      <c r="C19" s="9">
        <v>2540838.37</v>
      </c>
      <c r="D19" s="9">
        <v>-476238.56</v>
      </c>
      <c r="E19" s="9">
        <v>0</v>
      </c>
      <c r="F19" s="5">
        <v>23833.8</v>
      </c>
      <c r="G19" s="5">
        <v>103420.31000000001</v>
      </c>
      <c r="H19" s="5">
        <v>84550.07</v>
      </c>
      <c r="I19" s="12">
        <v>184658.94999999998</v>
      </c>
      <c r="J19" s="12">
        <v>106385.45999999999</v>
      </c>
      <c r="K19" s="12">
        <v>117303.88</v>
      </c>
      <c r="L19" s="12">
        <v>129985.11</v>
      </c>
      <c r="M19" s="12">
        <v>261986.89</v>
      </c>
      <c r="N19" s="12">
        <v>216049.77</v>
      </c>
      <c r="O19" s="12">
        <v>204489.4</v>
      </c>
      <c r="P19" s="12">
        <v>199320.02000000002</v>
      </c>
      <c r="Q19" s="12">
        <v>187805.75999999998</v>
      </c>
      <c r="R19" s="12">
        <v>244810.38999999998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0">
        <f t="shared" si="0"/>
        <v>2064599.8099999998</v>
      </c>
      <c r="Z19" s="12">
        <f t="shared" si="1"/>
        <v>2.3283064365386963E-10</v>
      </c>
    </row>
    <row r="20" spans="1:26">
      <c r="A20" t="s">
        <v>44</v>
      </c>
      <c r="B20" s="4">
        <v>0</v>
      </c>
      <c r="C20" s="9">
        <v>4272702</v>
      </c>
      <c r="D20" s="9">
        <v>0</v>
      </c>
      <c r="E20" s="9">
        <v>0</v>
      </c>
      <c r="F20" s="5">
        <v>0</v>
      </c>
      <c r="G20" s="5">
        <v>106448.27999999998</v>
      </c>
      <c r="H20" s="5">
        <v>92438.34</v>
      </c>
      <c r="I20" s="12">
        <v>251308.62</v>
      </c>
      <c r="J20" s="12">
        <v>290358.61</v>
      </c>
      <c r="K20" s="12">
        <v>415830.87</v>
      </c>
      <c r="L20" s="12">
        <v>445659.93000000005</v>
      </c>
      <c r="M20" s="12">
        <v>295734.84999999998</v>
      </c>
      <c r="N20" s="12">
        <v>443768.66</v>
      </c>
      <c r="O20" s="12">
        <v>453700.70999999996</v>
      </c>
      <c r="P20" s="12">
        <v>547416.10000000009</v>
      </c>
      <c r="Q20" s="12">
        <v>492891.71999999991</v>
      </c>
      <c r="R20" s="12">
        <v>258776.39999999997</v>
      </c>
      <c r="S20" s="12">
        <v>18800.71</v>
      </c>
      <c r="T20" s="12">
        <v>30166.59</v>
      </c>
      <c r="U20" s="12">
        <v>58839.229999999996</v>
      </c>
      <c r="V20" s="12">
        <v>21154.87</v>
      </c>
      <c r="W20" s="12">
        <v>49407.51</v>
      </c>
      <c r="X20" s="12">
        <v>0</v>
      </c>
      <c r="Y20" s="10">
        <f t="shared" si="0"/>
        <v>4272702</v>
      </c>
      <c r="Z20" s="12">
        <f t="shared" si="1"/>
        <v>0</v>
      </c>
    </row>
    <row r="21" spans="1:26">
      <c r="A21" t="s">
        <v>45</v>
      </c>
      <c r="B21" s="4">
        <v>0</v>
      </c>
      <c r="C21" s="9">
        <v>5566075.0199999996</v>
      </c>
      <c r="D21" s="9">
        <v>438236.44</v>
      </c>
      <c r="E21" s="9">
        <v>4516.21</v>
      </c>
      <c r="F21" s="5">
        <v>185955.40999999997</v>
      </c>
      <c r="G21" s="5">
        <v>309928.95999999996</v>
      </c>
      <c r="H21" s="5">
        <v>207587.53</v>
      </c>
      <c r="I21" s="12">
        <v>692125.2300000001</v>
      </c>
      <c r="J21" s="12">
        <v>203546.81000000003</v>
      </c>
      <c r="K21" s="12">
        <v>777895.71</v>
      </c>
      <c r="L21" s="12">
        <v>352914.82000000007</v>
      </c>
      <c r="M21" s="12">
        <v>980402.3</v>
      </c>
      <c r="N21" s="12">
        <v>843129.94</v>
      </c>
      <c r="O21" s="12">
        <v>676271.90999999992</v>
      </c>
      <c r="P21" s="12">
        <v>218600.53000000003</v>
      </c>
      <c r="Q21" s="12">
        <v>0</v>
      </c>
      <c r="R21" s="12">
        <v>51227.7</v>
      </c>
      <c r="S21" s="12">
        <v>446462.19</v>
      </c>
      <c r="T21" s="12">
        <v>28636.5</v>
      </c>
      <c r="U21" s="12">
        <v>2287.69</v>
      </c>
      <c r="V21" s="12">
        <v>17362.96</v>
      </c>
      <c r="W21" s="12">
        <v>5212.72</v>
      </c>
      <c r="X21" s="12">
        <v>9278.7599999999984</v>
      </c>
      <c r="Y21" s="10">
        <f t="shared" si="0"/>
        <v>6008827.6699999999</v>
      </c>
      <c r="Z21" s="12">
        <f t="shared" si="1"/>
        <v>0</v>
      </c>
    </row>
    <row r="22" spans="1:26">
      <c r="A22" t="s">
        <v>46</v>
      </c>
      <c r="B22" s="5">
        <v>6956664.5899999999</v>
      </c>
      <c r="C22" s="9">
        <v>9114574</v>
      </c>
      <c r="D22" s="9">
        <v>-7554363</v>
      </c>
      <c r="E22" s="9">
        <v>0</v>
      </c>
      <c r="F22" s="5">
        <v>0</v>
      </c>
      <c r="G22" s="5">
        <v>0</v>
      </c>
      <c r="H22" s="5">
        <v>10462.26</v>
      </c>
      <c r="I22" s="12">
        <v>66354.509999999995</v>
      </c>
      <c r="J22" s="12">
        <v>254978.62</v>
      </c>
      <c r="K22" s="12">
        <v>311761.98</v>
      </c>
      <c r="L22" s="12">
        <v>329381.03999999998</v>
      </c>
      <c r="M22" s="12">
        <v>296793.41000000003</v>
      </c>
      <c r="N22" s="12">
        <v>240817.27</v>
      </c>
      <c r="O22" s="12">
        <v>1918.58</v>
      </c>
      <c r="P22" s="12">
        <v>49043.33</v>
      </c>
      <c r="Q22" s="12">
        <v>0</v>
      </c>
      <c r="R22" s="12">
        <v>-1300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0">
        <f t="shared" si="0"/>
        <v>1560211</v>
      </c>
      <c r="Z22" s="12">
        <f t="shared" si="1"/>
        <v>0</v>
      </c>
    </row>
    <row r="23" spans="1:26">
      <c r="A23" t="s">
        <v>47</v>
      </c>
      <c r="B23" s="5">
        <v>9142455.4000000004</v>
      </c>
      <c r="C23" s="9">
        <v>10011354.300000001</v>
      </c>
      <c r="D23" s="9">
        <v>499422</v>
      </c>
      <c r="E23" s="9">
        <v>581.26</v>
      </c>
      <c r="F23" s="5">
        <v>3231.05</v>
      </c>
      <c r="G23" s="5">
        <v>38991.760000000009</v>
      </c>
      <c r="H23" s="5">
        <v>60496.36</v>
      </c>
      <c r="I23" s="12">
        <v>222035.20000000001</v>
      </c>
      <c r="J23" s="12">
        <v>1120133.8700000001</v>
      </c>
      <c r="K23" s="12">
        <v>1296778.43</v>
      </c>
      <c r="L23" s="12">
        <v>1386342.2399999998</v>
      </c>
      <c r="M23" s="12">
        <v>2399896.11</v>
      </c>
      <c r="N23" s="12">
        <v>855327.48999999987</v>
      </c>
      <c r="O23" s="12">
        <v>457610.23000000004</v>
      </c>
      <c r="P23" s="12">
        <v>540034.23</v>
      </c>
      <c r="Q23" s="12">
        <v>718372.56</v>
      </c>
      <c r="R23" s="12">
        <v>56426.2</v>
      </c>
      <c r="S23" s="12">
        <v>51170.45</v>
      </c>
      <c r="T23" s="12">
        <v>68948.55</v>
      </c>
      <c r="U23" s="12">
        <v>94894.180000000008</v>
      </c>
      <c r="V23" s="12">
        <v>152296.69999999995</v>
      </c>
      <c r="W23" s="12">
        <v>151311</v>
      </c>
      <c r="X23" s="12">
        <v>837060.95000000007</v>
      </c>
      <c r="Y23" s="10">
        <f t="shared" si="0"/>
        <v>10511357.559999999</v>
      </c>
      <c r="Z23" s="12">
        <f t="shared" si="1"/>
        <v>1.862645149230957E-9</v>
      </c>
    </row>
    <row r="24" spans="1:26">
      <c r="A24" t="s">
        <v>48</v>
      </c>
      <c r="B24" s="5">
        <v>24391484.140000001</v>
      </c>
      <c r="C24" s="9">
        <v>20387802.41</v>
      </c>
      <c r="D24" s="9">
        <v>5842816.75</v>
      </c>
      <c r="E24" s="9">
        <v>0</v>
      </c>
      <c r="F24" s="5">
        <v>0</v>
      </c>
      <c r="G24" s="5">
        <v>366104.05</v>
      </c>
      <c r="H24" s="5">
        <v>3289062.64</v>
      </c>
      <c r="I24" s="12">
        <v>6157839.6700000009</v>
      </c>
      <c r="J24" s="12">
        <v>4736586.66</v>
      </c>
      <c r="K24" s="12">
        <v>3512454.13</v>
      </c>
      <c r="L24" s="12">
        <v>489484.52</v>
      </c>
      <c r="M24" s="12">
        <v>1513899.89</v>
      </c>
      <c r="N24" s="12">
        <v>114836.26999999999</v>
      </c>
      <c r="O24" s="12">
        <v>50705.2</v>
      </c>
      <c r="P24" s="12">
        <v>20315.310000000001</v>
      </c>
      <c r="Q24" s="12">
        <v>80126.8</v>
      </c>
      <c r="R24" s="12">
        <v>15735</v>
      </c>
      <c r="S24" s="12">
        <v>1539356.95</v>
      </c>
      <c r="T24" s="12">
        <v>1295048.5</v>
      </c>
      <c r="U24" s="12">
        <v>336608</v>
      </c>
      <c r="V24" s="12">
        <v>280554</v>
      </c>
      <c r="W24" s="12">
        <v>1691745.6099999999</v>
      </c>
      <c r="X24" s="12">
        <v>740155.96000000008</v>
      </c>
      <c r="Y24" s="10">
        <f t="shared" si="0"/>
        <v>26230619.16</v>
      </c>
      <c r="Z24" s="12">
        <f t="shared" si="1"/>
        <v>0</v>
      </c>
    </row>
    <row r="25" spans="1:26">
      <c r="A25" t="s">
        <v>49</v>
      </c>
      <c r="B25" s="4">
        <v>0</v>
      </c>
      <c r="C25" s="9">
        <v>1967189.78</v>
      </c>
      <c r="D25" s="9">
        <v>-194733.00000000012</v>
      </c>
      <c r="E25" s="9">
        <v>232.87</v>
      </c>
      <c r="F25" s="5">
        <v>983.93</v>
      </c>
      <c r="G25" s="5">
        <v>13552.76</v>
      </c>
      <c r="H25" s="5">
        <v>87859.719999999987</v>
      </c>
      <c r="I25" s="12">
        <v>128356.94000000002</v>
      </c>
      <c r="J25" s="12">
        <v>106023.25</v>
      </c>
      <c r="K25" s="12">
        <v>103898.24000000001</v>
      </c>
      <c r="L25" s="12">
        <v>137634.88</v>
      </c>
      <c r="M25" s="12">
        <v>119374.54</v>
      </c>
      <c r="N25" s="12">
        <v>140991.06</v>
      </c>
      <c r="O25" s="12">
        <v>135577.29</v>
      </c>
      <c r="P25" s="12">
        <v>105196.47000000002</v>
      </c>
      <c r="Q25" s="12">
        <v>106792.90999999999</v>
      </c>
      <c r="R25" s="12">
        <v>161349.19</v>
      </c>
      <c r="S25" s="12">
        <v>129204.69</v>
      </c>
      <c r="T25" s="12">
        <v>122299.84</v>
      </c>
      <c r="U25" s="12">
        <v>129440.73999999999</v>
      </c>
      <c r="V25" s="12">
        <v>41985.97</v>
      </c>
      <c r="W25" s="12">
        <v>2167.23</v>
      </c>
      <c r="X25" s="12">
        <v>0</v>
      </c>
      <c r="Y25" s="10">
        <f t="shared" si="0"/>
        <v>1772689.65</v>
      </c>
      <c r="Z25" s="12">
        <f t="shared" si="1"/>
        <v>0</v>
      </c>
    </row>
    <row r="26" spans="1:26">
      <c r="A26" t="s">
        <v>50</v>
      </c>
      <c r="B26" s="5">
        <v>8649691.0899999999</v>
      </c>
      <c r="C26" s="9">
        <v>9703026.5299999993</v>
      </c>
      <c r="D26" s="9">
        <v>1844940.5099999995</v>
      </c>
      <c r="E26" s="9">
        <v>0</v>
      </c>
      <c r="F26" s="5">
        <v>5615.87</v>
      </c>
      <c r="G26" s="5">
        <v>251312.51</v>
      </c>
      <c r="H26" s="5">
        <v>628919.85000000009</v>
      </c>
      <c r="I26" s="12">
        <v>1745610.9</v>
      </c>
      <c r="J26" s="12">
        <v>2290211.44</v>
      </c>
      <c r="K26" s="12">
        <v>1228110.5399999998</v>
      </c>
      <c r="L26" s="12">
        <v>929357.74</v>
      </c>
      <c r="M26" s="12">
        <v>1365221.99</v>
      </c>
      <c r="N26" s="12">
        <v>1173636.47</v>
      </c>
      <c r="O26" s="12">
        <v>-1543.69</v>
      </c>
      <c r="P26" s="12">
        <v>0</v>
      </c>
      <c r="Q26" s="12">
        <v>-55.22</v>
      </c>
      <c r="R26" s="12">
        <v>-535.15</v>
      </c>
      <c r="S26" s="12">
        <v>778662.44</v>
      </c>
      <c r="T26" s="12">
        <v>828312.24</v>
      </c>
      <c r="U26" s="12">
        <v>14874.550000000001</v>
      </c>
      <c r="V26" s="12">
        <v>0</v>
      </c>
      <c r="W26" s="12">
        <v>0</v>
      </c>
      <c r="X26" s="12">
        <v>310254.55999999994</v>
      </c>
      <c r="Y26" s="10">
        <f t="shared" si="0"/>
        <v>11547967.040000001</v>
      </c>
      <c r="Z26" s="12">
        <f t="shared" si="1"/>
        <v>-1.862645149230957E-9</v>
      </c>
    </row>
    <row r="27" spans="1:26">
      <c r="A27" t="s">
        <v>51</v>
      </c>
      <c r="B27" s="4">
        <v>0</v>
      </c>
      <c r="C27" s="9">
        <v>8502390.2200000007</v>
      </c>
      <c r="D27" s="9">
        <v>-2497895.4700000002</v>
      </c>
      <c r="E27" s="9">
        <v>11774.47</v>
      </c>
      <c r="F27" s="5">
        <v>1081.5</v>
      </c>
      <c r="G27" s="5">
        <v>34049.56</v>
      </c>
      <c r="H27" s="5">
        <v>271539.77999999997</v>
      </c>
      <c r="I27" s="12">
        <v>281256.56</v>
      </c>
      <c r="J27" s="12">
        <v>280786.92</v>
      </c>
      <c r="K27" s="12">
        <v>250990.41</v>
      </c>
      <c r="L27" s="12">
        <v>390708.88999999996</v>
      </c>
      <c r="M27" s="12">
        <v>376735.4</v>
      </c>
      <c r="N27" s="12">
        <v>583808.01</v>
      </c>
      <c r="O27" s="12">
        <v>553839.91</v>
      </c>
      <c r="P27" s="12">
        <v>397516.89999999997</v>
      </c>
      <c r="Q27" s="12">
        <v>502263.37</v>
      </c>
      <c r="R27" s="12">
        <v>458267.81</v>
      </c>
      <c r="S27" s="12">
        <v>441681.24</v>
      </c>
      <c r="T27" s="12">
        <v>451799.05000000005</v>
      </c>
      <c r="U27" s="12">
        <v>447432.2</v>
      </c>
      <c r="V27" s="12">
        <v>292511.70999999996</v>
      </c>
      <c r="W27" s="12">
        <v>0</v>
      </c>
      <c r="X27" s="12">
        <v>0</v>
      </c>
      <c r="Y27" s="10">
        <f t="shared" si="0"/>
        <v>6016269.2199999997</v>
      </c>
      <c r="Z27" s="12">
        <f t="shared" si="1"/>
        <v>0</v>
      </c>
    </row>
    <row r="28" spans="1:26">
      <c r="A28" t="s">
        <v>52</v>
      </c>
      <c r="B28" s="4">
        <v>0</v>
      </c>
      <c r="C28" s="9">
        <v>476637.39</v>
      </c>
      <c r="D28" s="9">
        <v>-419341.99</v>
      </c>
      <c r="E28" s="9">
        <v>322.87</v>
      </c>
      <c r="F28" s="5">
        <v>0</v>
      </c>
      <c r="G28" s="5">
        <v>5100</v>
      </c>
      <c r="H28" s="5">
        <v>10792.9</v>
      </c>
      <c r="I28" s="12">
        <v>9561.9599999999991</v>
      </c>
      <c r="J28" s="12">
        <v>3397.5400000000004</v>
      </c>
      <c r="K28" s="12">
        <v>4493.62</v>
      </c>
      <c r="L28" s="12">
        <v>97.14</v>
      </c>
      <c r="M28" s="12">
        <v>83.11</v>
      </c>
      <c r="N28" s="12">
        <v>4387.34</v>
      </c>
      <c r="O28" s="12">
        <v>7236.2999999999993</v>
      </c>
      <c r="P28" s="12">
        <v>14.45</v>
      </c>
      <c r="Q28" s="12">
        <v>11.47</v>
      </c>
      <c r="R28" s="12">
        <v>6050.49</v>
      </c>
      <c r="S28" s="12">
        <v>6391.9500000000007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0">
        <f t="shared" si="0"/>
        <v>57618.270000000004</v>
      </c>
      <c r="Z28" s="12">
        <f t="shared" si="1"/>
        <v>2.1827872842550278E-11</v>
      </c>
    </row>
    <row r="29" spans="1:26">
      <c r="A29" t="s">
        <v>53</v>
      </c>
      <c r="B29" s="4">
        <v>0</v>
      </c>
      <c r="C29" s="9">
        <v>10196172.84</v>
      </c>
      <c r="D29" s="9">
        <v>881577.15999999957</v>
      </c>
      <c r="E29" s="9">
        <v>7698.77</v>
      </c>
      <c r="F29" s="5">
        <v>817952.24</v>
      </c>
      <c r="G29" s="5">
        <v>784889.06999999983</v>
      </c>
      <c r="H29" s="5">
        <v>495310.9</v>
      </c>
      <c r="I29" s="12">
        <v>424289.66000000009</v>
      </c>
      <c r="J29" s="12">
        <v>668606.24</v>
      </c>
      <c r="K29" s="12">
        <v>748947.44</v>
      </c>
      <c r="L29" s="12">
        <v>777022.99</v>
      </c>
      <c r="M29" s="12">
        <v>1029717.9600000001</v>
      </c>
      <c r="N29" s="12">
        <v>927973.32999999984</v>
      </c>
      <c r="O29" s="12">
        <v>881843.09999999986</v>
      </c>
      <c r="P29" s="12">
        <v>824925.99</v>
      </c>
      <c r="Q29" s="12">
        <v>1011051.97</v>
      </c>
      <c r="R29" s="12">
        <v>792949.41999999993</v>
      </c>
      <c r="S29" s="12">
        <v>784419.23</v>
      </c>
      <c r="T29" s="12">
        <v>89056.599999999991</v>
      </c>
      <c r="U29" s="12">
        <v>20423.829999999998</v>
      </c>
      <c r="V29" s="12">
        <v>6068.8</v>
      </c>
      <c r="W29" s="12">
        <v>0</v>
      </c>
      <c r="X29" s="12">
        <v>0</v>
      </c>
      <c r="Y29" s="10">
        <f t="shared" si="0"/>
        <v>11085448.770000001</v>
      </c>
      <c r="Z29" s="12">
        <f t="shared" si="1"/>
        <v>-1.862645149230957E-9</v>
      </c>
    </row>
    <row r="30" spans="1:26">
      <c r="A30" t="s">
        <v>54</v>
      </c>
      <c r="B30" s="4">
        <v>0</v>
      </c>
      <c r="C30" s="9">
        <v>955642.51</v>
      </c>
      <c r="D30" s="9">
        <v>0</v>
      </c>
      <c r="E30" s="9">
        <v>0</v>
      </c>
      <c r="F30" s="5">
        <v>38781.290000000008</v>
      </c>
      <c r="G30" s="5">
        <v>57948.14</v>
      </c>
      <c r="H30" s="5">
        <v>47959.09</v>
      </c>
      <c r="I30" s="12">
        <v>56823.19</v>
      </c>
      <c r="J30" s="12">
        <v>44620.609999999993</v>
      </c>
      <c r="K30" s="12">
        <v>37367.870000000003</v>
      </c>
      <c r="L30" s="12">
        <v>65019.39</v>
      </c>
      <c r="M30" s="12">
        <v>44993.960000000006</v>
      </c>
      <c r="N30" s="12">
        <v>96497.210000000021</v>
      </c>
      <c r="O30" s="12">
        <v>39787.450000000004</v>
      </c>
      <c r="P30" s="12">
        <v>29588.510000000002</v>
      </c>
      <c r="Q30" s="12">
        <v>61844.26</v>
      </c>
      <c r="R30" s="12">
        <v>65196.729999999996</v>
      </c>
      <c r="S30" s="12">
        <v>60609.770000000004</v>
      </c>
      <c r="T30" s="12">
        <v>37389.85</v>
      </c>
      <c r="U30" s="12">
        <v>23530.52</v>
      </c>
      <c r="V30" s="12">
        <v>58695.58</v>
      </c>
      <c r="W30" s="12">
        <v>24897.97</v>
      </c>
      <c r="X30" s="12">
        <v>64091.119999999995</v>
      </c>
      <c r="Y30" s="10">
        <f t="shared" si="0"/>
        <v>955642.51</v>
      </c>
      <c r="Z30" s="12">
        <f t="shared" si="1"/>
        <v>0</v>
      </c>
    </row>
    <row r="31" spans="1:26">
      <c r="A31" t="s">
        <v>55</v>
      </c>
      <c r="B31" s="4">
        <v>0</v>
      </c>
      <c r="C31" s="9">
        <v>2383055.41</v>
      </c>
      <c r="D31" s="9">
        <v>-1163658.4700000002</v>
      </c>
      <c r="E31" s="9">
        <v>0</v>
      </c>
      <c r="F31" s="5">
        <v>11660.579999999998</v>
      </c>
      <c r="G31" s="5">
        <v>50447.97</v>
      </c>
      <c r="H31" s="5">
        <v>136006.76999999999</v>
      </c>
      <c r="I31" s="12">
        <v>83614.87</v>
      </c>
      <c r="J31" s="12">
        <v>72881.100000000006</v>
      </c>
      <c r="K31" s="12">
        <v>115220.15</v>
      </c>
      <c r="L31" s="12">
        <v>112676.51999999999</v>
      </c>
      <c r="M31" s="12">
        <v>81342.900000000009</v>
      </c>
      <c r="N31" s="12">
        <v>67549.36</v>
      </c>
      <c r="O31" s="12">
        <v>107651.31999999999</v>
      </c>
      <c r="P31" s="12">
        <v>132717.30000000002</v>
      </c>
      <c r="Q31" s="12">
        <v>155310.91000000003</v>
      </c>
      <c r="R31" s="12">
        <v>59031.459999999992</v>
      </c>
      <c r="S31" s="12">
        <v>33285.730000000003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0">
        <f t="shared" si="0"/>
        <v>1219396.94</v>
      </c>
      <c r="Z31" s="12">
        <f t="shared" si="1"/>
        <v>0</v>
      </c>
    </row>
    <row r="32" spans="1:26">
      <c r="A32" t="s">
        <v>56</v>
      </c>
      <c r="B32" s="4">
        <v>0</v>
      </c>
      <c r="C32" s="9">
        <v>2969134.58</v>
      </c>
      <c r="D32" s="9">
        <v>-480773.12999999989</v>
      </c>
      <c r="E32" s="9">
        <v>0</v>
      </c>
      <c r="F32" s="5">
        <v>25625.26</v>
      </c>
      <c r="G32" s="5">
        <v>65483.68</v>
      </c>
      <c r="H32" s="5">
        <v>96240.24</v>
      </c>
      <c r="I32" s="12">
        <v>138901.94</v>
      </c>
      <c r="J32" s="12">
        <v>75074.759999999995</v>
      </c>
      <c r="K32" s="12">
        <v>161533.79999999999</v>
      </c>
      <c r="L32" s="12">
        <v>106236.76999999999</v>
      </c>
      <c r="M32" s="12">
        <v>78101.760000000009</v>
      </c>
      <c r="N32" s="12">
        <v>127776.02</v>
      </c>
      <c r="O32" s="12">
        <v>223993.87</v>
      </c>
      <c r="P32" s="12">
        <v>215604.63</v>
      </c>
      <c r="Q32" s="12">
        <v>203094.18000000002</v>
      </c>
      <c r="R32" s="12">
        <v>186805.34</v>
      </c>
      <c r="S32" s="12">
        <v>147665.54</v>
      </c>
      <c r="T32" s="12">
        <v>123320.20999999998</v>
      </c>
      <c r="U32" s="12">
        <v>102340.35</v>
      </c>
      <c r="V32" s="12">
        <v>147017.13999999998</v>
      </c>
      <c r="W32" s="12">
        <v>126585.18</v>
      </c>
      <c r="X32" s="12">
        <v>136960.78000000003</v>
      </c>
      <c r="Y32" s="10">
        <f t="shared" si="0"/>
        <v>2488361.4500000002</v>
      </c>
      <c r="Z32" s="12">
        <f t="shared" si="1"/>
        <v>0</v>
      </c>
    </row>
    <row r="33" spans="1:26">
      <c r="A33" t="s">
        <v>57</v>
      </c>
      <c r="B33" s="4">
        <v>0</v>
      </c>
      <c r="C33" s="9">
        <v>5529506.7300000004</v>
      </c>
      <c r="D33" s="9">
        <v>-4097215.31</v>
      </c>
      <c r="E33" s="9">
        <v>7914.5</v>
      </c>
      <c r="F33" s="5">
        <v>29425.620000000003</v>
      </c>
      <c r="G33" s="5">
        <v>86647.08</v>
      </c>
      <c r="H33" s="5">
        <v>134745.93000000002</v>
      </c>
      <c r="I33" s="12">
        <v>127602.27999999998</v>
      </c>
      <c r="J33" s="12">
        <v>68771.78</v>
      </c>
      <c r="K33" s="12">
        <v>89098.73000000001</v>
      </c>
      <c r="L33" s="12">
        <v>81047.070000000007</v>
      </c>
      <c r="M33" s="12">
        <v>58929.15</v>
      </c>
      <c r="N33" s="12">
        <v>124161.73999999999</v>
      </c>
      <c r="O33" s="12">
        <v>87187.520000000004</v>
      </c>
      <c r="P33" s="12">
        <v>120907.31999999998</v>
      </c>
      <c r="Q33" s="12">
        <v>90285.37</v>
      </c>
      <c r="R33" s="12">
        <v>100523.11</v>
      </c>
      <c r="S33" s="12">
        <v>122669.9</v>
      </c>
      <c r="T33" s="12">
        <v>110937.26</v>
      </c>
      <c r="U33" s="12">
        <v>0</v>
      </c>
      <c r="V33" s="12">
        <v>0</v>
      </c>
      <c r="W33" s="12">
        <v>7266.0599999999995</v>
      </c>
      <c r="X33" s="12">
        <v>0</v>
      </c>
      <c r="Y33" s="10">
        <f t="shared" si="0"/>
        <v>1440205.92</v>
      </c>
      <c r="Z33" s="12">
        <f t="shared" si="1"/>
        <v>4.6566128730773926E-10</v>
      </c>
    </row>
    <row r="34" spans="1:26">
      <c r="A34" t="s">
        <v>58</v>
      </c>
      <c r="B34" s="4">
        <v>0</v>
      </c>
      <c r="C34" s="9">
        <v>2856075.43</v>
      </c>
      <c r="D34" s="9">
        <v>-535685.68999999994</v>
      </c>
      <c r="E34" s="9">
        <v>0</v>
      </c>
      <c r="F34" s="5">
        <v>0</v>
      </c>
      <c r="G34" s="5">
        <v>32632.100000000002</v>
      </c>
      <c r="H34" s="5">
        <v>76018.549999999988</v>
      </c>
      <c r="I34" s="12">
        <v>51261.229999999996</v>
      </c>
      <c r="J34" s="12">
        <v>95651.08</v>
      </c>
      <c r="K34" s="12">
        <v>197831.68000000002</v>
      </c>
      <c r="L34" s="12">
        <v>156870.15</v>
      </c>
      <c r="M34" s="12">
        <v>152762.1</v>
      </c>
      <c r="N34" s="12">
        <v>154455.24</v>
      </c>
      <c r="O34" s="12">
        <v>124021.16</v>
      </c>
      <c r="P34" s="12">
        <v>206022.31999999998</v>
      </c>
      <c r="Q34" s="12">
        <v>172607.50999999998</v>
      </c>
      <c r="R34" s="12">
        <v>197296.22</v>
      </c>
      <c r="S34" s="12">
        <v>147702.34</v>
      </c>
      <c r="T34" s="12">
        <v>137732.29999999999</v>
      </c>
      <c r="U34" s="12">
        <v>126063.73999999999</v>
      </c>
      <c r="V34" s="12">
        <v>123258.12000000001</v>
      </c>
      <c r="W34" s="12">
        <v>90166.59</v>
      </c>
      <c r="X34" s="12">
        <v>78037.310000000012</v>
      </c>
      <c r="Y34" s="10">
        <f t="shared" si="0"/>
        <v>2320389.7400000002</v>
      </c>
      <c r="Z34" s="12">
        <f t="shared" si="1"/>
        <v>0</v>
      </c>
    </row>
    <row r="35" spans="1:26">
      <c r="A35" t="s">
        <v>59</v>
      </c>
      <c r="B35" s="4">
        <v>0</v>
      </c>
      <c r="C35" s="9">
        <v>1628670.03</v>
      </c>
      <c r="D35" s="9">
        <v>-1247628.79</v>
      </c>
      <c r="E35" s="9">
        <v>0</v>
      </c>
      <c r="F35" s="5">
        <v>0</v>
      </c>
      <c r="G35" s="5">
        <v>12483.9</v>
      </c>
      <c r="H35" s="5">
        <v>21001.07</v>
      </c>
      <c r="I35" s="12">
        <v>10091.84</v>
      </c>
      <c r="J35" s="12">
        <v>30851.43</v>
      </c>
      <c r="K35" s="12">
        <v>27725.45</v>
      </c>
      <c r="L35" s="12">
        <v>46935.67</v>
      </c>
      <c r="M35" s="12">
        <v>17325.61</v>
      </c>
      <c r="N35" s="12">
        <v>21288.059999999998</v>
      </c>
      <c r="O35" s="12">
        <v>22401.999999999996</v>
      </c>
      <c r="P35" s="12">
        <v>42306.06</v>
      </c>
      <c r="Q35" s="12">
        <v>21604.380000000005</v>
      </c>
      <c r="R35" s="12">
        <v>25151.540000000005</v>
      </c>
      <c r="S35" s="12">
        <v>57711.850000000006</v>
      </c>
      <c r="T35" s="12">
        <v>21321.439999999999</v>
      </c>
      <c r="U35" s="12">
        <v>2840.94</v>
      </c>
      <c r="V35" s="12">
        <v>0</v>
      </c>
      <c r="W35" s="12">
        <v>0</v>
      </c>
      <c r="X35" s="12">
        <v>0</v>
      </c>
      <c r="Y35" s="10">
        <f t="shared" si="0"/>
        <v>381041.24</v>
      </c>
      <c r="Z35" s="12">
        <f t="shared" si="1"/>
        <v>0</v>
      </c>
    </row>
    <row r="36" spans="1:26">
      <c r="A36" t="s">
        <v>60</v>
      </c>
      <c r="B36" s="5">
        <v>4932206.45</v>
      </c>
      <c r="C36" s="9">
        <v>7542681.4199999999</v>
      </c>
      <c r="D36" s="9">
        <v>707354</v>
      </c>
      <c r="E36" s="9">
        <v>0</v>
      </c>
      <c r="F36" s="5">
        <v>428929.14</v>
      </c>
      <c r="G36" s="5">
        <v>569104.03</v>
      </c>
      <c r="H36" s="5">
        <v>687042.39</v>
      </c>
      <c r="I36" s="12">
        <v>831344.46</v>
      </c>
      <c r="J36" s="12">
        <v>612041.63</v>
      </c>
      <c r="K36" s="12">
        <v>695430.15</v>
      </c>
      <c r="L36" s="12">
        <v>697053.44000000006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369416.24</v>
      </c>
      <c r="S36" s="12">
        <v>0</v>
      </c>
      <c r="T36" s="12">
        <v>850764.37</v>
      </c>
      <c r="U36" s="12">
        <v>1343907.17</v>
      </c>
      <c r="V36" s="12">
        <v>434487.28</v>
      </c>
      <c r="W36" s="12">
        <v>677865.12</v>
      </c>
      <c r="X36" s="12">
        <v>52650</v>
      </c>
      <c r="Y36" s="10">
        <f t="shared" si="0"/>
        <v>8250035.4200000009</v>
      </c>
      <c r="Z36" s="12">
        <f t="shared" si="1"/>
        <v>-9.3132257461547852E-10</v>
      </c>
    </row>
    <row r="37" spans="1:26">
      <c r="A37" t="s">
        <v>61</v>
      </c>
      <c r="B37" s="5">
        <v>16899550.620000001</v>
      </c>
      <c r="C37" s="9">
        <v>19631534.120000001</v>
      </c>
      <c r="D37" s="9">
        <v>-357243.58999999985</v>
      </c>
      <c r="E37" s="9">
        <v>0</v>
      </c>
      <c r="F37" s="5">
        <v>0</v>
      </c>
      <c r="G37" s="5">
        <v>0</v>
      </c>
      <c r="H37" s="5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2759332.12</v>
      </c>
      <c r="Q37" s="12">
        <v>3074731.61</v>
      </c>
      <c r="R37" s="12">
        <v>4046239.5799999996</v>
      </c>
      <c r="S37" s="12">
        <v>3195501.1900000004</v>
      </c>
      <c r="T37" s="12">
        <v>3158555.6899999995</v>
      </c>
      <c r="U37" s="12">
        <v>2811122.8</v>
      </c>
      <c r="V37" s="12">
        <v>228807.53999999998</v>
      </c>
      <c r="W37" s="12">
        <v>0</v>
      </c>
      <c r="X37" s="12">
        <v>0</v>
      </c>
      <c r="Y37" s="10">
        <f t="shared" si="0"/>
        <v>19274290.529999997</v>
      </c>
      <c r="Z37" s="12">
        <f t="shared" si="1"/>
        <v>3.7252902984619141E-9</v>
      </c>
    </row>
    <row r="38" spans="1:26">
      <c r="A38" t="s">
        <v>62</v>
      </c>
      <c r="B38" s="4">
        <v>0</v>
      </c>
      <c r="C38" s="9">
        <v>5624150.1900000004</v>
      </c>
      <c r="D38" s="9">
        <v>-1500000</v>
      </c>
      <c r="E38" s="9">
        <v>8362.65</v>
      </c>
      <c r="F38" s="5">
        <v>95687.87999999999</v>
      </c>
      <c r="G38" s="5">
        <v>236130.07</v>
      </c>
      <c r="H38" s="5">
        <v>272175.98</v>
      </c>
      <c r="I38" s="12">
        <v>458486.42</v>
      </c>
      <c r="J38" s="12">
        <v>363920.62000000005</v>
      </c>
      <c r="K38" s="12">
        <v>244837.72000000003</v>
      </c>
      <c r="L38" s="12">
        <v>471661.80000000005</v>
      </c>
      <c r="M38" s="12">
        <v>284358.76</v>
      </c>
      <c r="N38" s="12">
        <v>208116.29</v>
      </c>
      <c r="O38" s="12">
        <v>275542.87999999995</v>
      </c>
      <c r="P38" s="12">
        <v>133064.69</v>
      </c>
      <c r="Q38" s="12">
        <v>202639.10000000003</v>
      </c>
      <c r="R38" s="12">
        <v>292720.88</v>
      </c>
      <c r="S38" s="12">
        <v>170586.50000000003</v>
      </c>
      <c r="T38" s="12">
        <v>136356.80000000002</v>
      </c>
      <c r="U38" s="12">
        <v>179913.55</v>
      </c>
      <c r="V38" s="12">
        <v>88977.499999999985</v>
      </c>
      <c r="W38" s="12">
        <v>9991.5</v>
      </c>
      <c r="X38" s="12">
        <v>7343.9</v>
      </c>
      <c r="Y38" s="10">
        <f t="shared" si="0"/>
        <v>4132512.8399999994</v>
      </c>
      <c r="Z38" s="12">
        <f t="shared" si="1"/>
        <v>9.3132257461547852E-10</v>
      </c>
    </row>
    <row r="39" spans="1:26">
      <c r="A39" t="s">
        <v>63</v>
      </c>
      <c r="B39" s="6">
        <v>0</v>
      </c>
      <c r="C39" s="9">
        <v>9325768.6500000004</v>
      </c>
      <c r="D39" s="9">
        <v>-3751648.93</v>
      </c>
      <c r="E39" s="9">
        <v>0</v>
      </c>
      <c r="F39" s="5">
        <v>0</v>
      </c>
      <c r="G39" s="5">
        <v>206630.95</v>
      </c>
      <c r="H39" s="8">
        <v>180600.97999999998</v>
      </c>
      <c r="I39" s="12">
        <v>405463.31</v>
      </c>
      <c r="J39" s="12">
        <v>248678.13</v>
      </c>
      <c r="K39" s="12">
        <v>514645.17</v>
      </c>
      <c r="L39" s="12">
        <v>433830.14</v>
      </c>
      <c r="M39" s="12">
        <v>634447.01</v>
      </c>
      <c r="N39" s="12">
        <v>548570.4</v>
      </c>
      <c r="O39" s="12">
        <v>530421</v>
      </c>
      <c r="P39" s="12">
        <v>443375.65000000008</v>
      </c>
      <c r="Q39" s="12">
        <v>211974.51</v>
      </c>
      <c r="R39" s="12">
        <v>525953.59999999986</v>
      </c>
      <c r="S39" s="12">
        <v>144032.81999999998</v>
      </c>
      <c r="T39" s="12">
        <v>86465.279999999999</v>
      </c>
      <c r="U39" s="12">
        <v>193172.72</v>
      </c>
      <c r="V39" s="12">
        <v>231829.93</v>
      </c>
      <c r="W39" s="12">
        <v>34028.120000000003</v>
      </c>
      <c r="X39" s="12">
        <v>0</v>
      </c>
      <c r="Y39" s="10">
        <f t="shared" si="0"/>
        <v>5574119.7199999997</v>
      </c>
      <c r="Z39" s="12">
        <f t="shared" si="1"/>
        <v>9.3132257461547852E-10</v>
      </c>
    </row>
    <row r="40" spans="1:26">
      <c r="A40" t="s">
        <v>64</v>
      </c>
      <c r="B40" s="7">
        <v>11004542</v>
      </c>
      <c r="C40" s="9">
        <v>13285614.960000001</v>
      </c>
      <c r="D40" s="9">
        <v>1285354.3799999999</v>
      </c>
      <c r="E40" s="9">
        <v>0</v>
      </c>
      <c r="F40" s="5">
        <v>0</v>
      </c>
      <c r="G40" s="5">
        <v>0</v>
      </c>
      <c r="H40" s="8">
        <v>0</v>
      </c>
      <c r="I40" s="12">
        <v>0</v>
      </c>
      <c r="J40" s="12">
        <v>0</v>
      </c>
      <c r="K40" s="12">
        <v>0</v>
      </c>
      <c r="L40" s="12">
        <v>1948413.7999999998</v>
      </c>
      <c r="M40" s="12">
        <v>2435537.2399999998</v>
      </c>
      <c r="N40" s="12">
        <v>2447193.5199999996</v>
      </c>
      <c r="O40" s="12">
        <v>2725202.84</v>
      </c>
      <c r="P40" s="12">
        <v>1999844</v>
      </c>
      <c r="Q40" s="12">
        <v>1333768.02</v>
      </c>
      <c r="R40" s="12">
        <v>0</v>
      </c>
      <c r="S40" s="12">
        <v>183976.66</v>
      </c>
      <c r="T40" s="12">
        <v>258840.96000000002</v>
      </c>
      <c r="U40" s="12">
        <v>216896.01</v>
      </c>
      <c r="V40" s="12">
        <v>511019.69</v>
      </c>
      <c r="W40" s="12">
        <v>186664.61</v>
      </c>
      <c r="X40" s="12">
        <v>323611.99</v>
      </c>
      <c r="Y40" s="10">
        <f t="shared" si="0"/>
        <v>14570969.339999998</v>
      </c>
      <c r="Z40" s="12">
        <f t="shared" si="1"/>
        <v>1.862645149230957E-9</v>
      </c>
    </row>
    <row r="41" spans="1:26">
      <c r="A41" t="s">
        <v>65</v>
      </c>
      <c r="B41" s="7">
        <v>9458051.5999999996</v>
      </c>
      <c r="C41" s="9">
        <v>11418560.779999999</v>
      </c>
      <c r="D41" s="9">
        <v>1805024.77</v>
      </c>
      <c r="E41" s="9">
        <v>0</v>
      </c>
      <c r="F41" s="5">
        <v>0</v>
      </c>
      <c r="G41" s="5">
        <v>0</v>
      </c>
      <c r="H41" s="8">
        <v>0</v>
      </c>
      <c r="I41" s="12">
        <v>0</v>
      </c>
      <c r="J41" s="12">
        <v>0</v>
      </c>
      <c r="K41" s="12">
        <v>0</v>
      </c>
      <c r="L41" s="12">
        <v>0</v>
      </c>
      <c r="M41" s="12">
        <v>428883.39</v>
      </c>
      <c r="N41" s="12">
        <v>1785673.44</v>
      </c>
      <c r="O41" s="12">
        <v>1393576.18</v>
      </c>
      <c r="P41" s="12">
        <v>1596159.5700000003</v>
      </c>
      <c r="Q41" s="12">
        <v>1626403.92</v>
      </c>
      <c r="R41" s="12">
        <v>1561174.0199999998</v>
      </c>
      <c r="S41" s="12">
        <v>0</v>
      </c>
      <c r="T41" s="12">
        <v>1663555.2799999998</v>
      </c>
      <c r="U41" s="12">
        <v>1445521.4000000001</v>
      </c>
      <c r="V41" s="12">
        <v>1634945.53</v>
      </c>
      <c r="W41" s="12">
        <v>87692.82</v>
      </c>
      <c r="X41" s="12">
        <v>0</v>
      </c>
      <c r="Y41" s="10">
        <f t="shared" si="0"/>
        <v>13223585.549999999</v>
      </c>
      <c r="Z41" s="12">
        <f t="shared" si="1"/>
        <v>0</v>
      </c>
    </row>
    <row r="42" spans="1:26">
      <c r="A42" t="s">
        <v>66</v>
      </c>
      <c r="B42" s="6">
        <v>0</v>
      </c>
      <c r="C42" s="9">
        <v>7451709.6200000001</v>
      </c>
      <c r="D42" s="9">
        <v>557702</v>
      </c>
      <c r="E42" s="9">
        <v>0</v>
      </c>
      <c r="F42" s="5">
        <v>152051.13</v>
      </c>
      <c r="G42" s="5">
        <v>417404.73</v>
      </c>
      <c r="H42" s="8">
        <v>378361.70000000007</v>
      </c>
      <c r="I42" s="12">
        <v>555218</v>
      </c>
      <c r="J42" s="12">
        <v>894166.70000000019</v>
      </c>
      <c r="K42" s="12">
        <v>782834.02</v>
      </c>
      <c r="L42" s="12">
        <v>691751.73</v>
      </c>
      <c r="M42" s="12">
        <v>921315.06</v>
      </c>
      <c r="N42" s="12">
        <v>822239.77</v>
      </c>
      <c r="O42" s="12">
        <v>461131.96000000037</v>
      </c>
      <c r="P42" s="12">
        <v>628047.94000000018</v>
      </c>
      <c r="Q42" s="12">
        <v>629783.77999999991</v>
      </c>
      <c r="R42" s="12">
        <v>117312.83</v>
      </c>
      <c r="S42" s="12">
        <v>90</v>
      </c>
      <c r="T42" s="12">
        <v>0</v>
      </c>
      <c r="U42" s="12">
        <v>126458.67999999998</v>
      </c>
      <c r="V42" s="12">
        <v>268542.75</v>
      </c>
      <c r="W42" s="12">
        <v>162700.84</v>
      </c>
      <c r="X42" s="12">
        <v>0</v>
      </c>
      <c r="Y42" s="10">
        <f t="shared" si="0"/>
        <v>8009411.6200000001</v>
      </c>
      <c r="Z42" s="12">
        <f t="shared" si="1"/>
        <v>0</v>
      </c>
    </row>
    <row r="43" spans="1:26">
      <c r="A43" t="s">
        <v>67</v>
      </c>
      <c r="B43" s="6">
        <v>0</v>
      </c>
      <c r="C43" s="9">
        <v>2671918.58</v>
      </c>
      <c r="D43" s="9">
        <v>-800420.64000000013</v>
      </c>
      <c r="E43" s="9">
        <v>331.22</v>
      </c>
      <c r="F43" s="5">
        <v>42880.770000000004</v>
      </c>
      <c r="G43" s="5">
        <v>36018.81</v>
      </c>
      <c r="H43" s="8">
        <v>77556.930000000008</v>
      </c>
      <c r="I43" s="12">
        <v>146393.79999999999</v>
      </c>
      <c r="J43" s="12">
        <v>138956.25999999998</v>
      </c>
      <c r="K43" s="12">
        <v>178120.56</v>
      </c>
      <c r="L43" s="12">
        <v>146591.57999999999</v>
      </c>
      <c r="M43" s="12">
        <v>118073.2</v>
      </c>
      <c r="N43" s="12">
        <v>142706.86000000002</v>
      </c>
      <c r="O43" s="12">
        <v>139925.53</v>
      </c>
      <c r="P43" s="12">
        <v>69340.87</v>
      </c>
      <c r="Q43" s="12">
        <v>90645.55</v>
      </c>
      <c r="R43" s="12">
        <v>65895.14</v>
      </c>
      <c r="S43" s="12">
        <v>35859.060000000005</v>
      </c>
      <c r="T43" s="12">
        <v>44973.11</v>
      </c>
      <c r="U43" s="12">
        <v>40057.409999999996</v>
      </c>
      <c r="V43" s="12">
        <v>96547.41</v>
      </c>
      <c r="W43" s="12">
        <v>121059.92000000001</v>
      </c>
      <c r="X43" s="12">
        <v>140226.39000000001</v>
      </c>
      <c r="Y43" s="10">
        <f t="shared" si="0"/>
        <v>1871829.1599999997</v>
      </c>
      <c r="Z43" s="12">
        <f t="shared" si="1"/>
        <v>2.3283064365386963E-10</v>
      </c>
    </row>
    <row r="44" spans="1:26">
      <c r="A44" t="s">
        <v>68</v>
      </c>
      <c r="B44" s="6">
        <v>0</v>
      </c>
      <c r="C44" s="9">
        <v>7196849.6900000004</v>
      </c>
      <c r="D44" s="9">
        <v>0</v>
      </c>
      <c r="E44" s="9">
        <v>24337.69</v>
      </c>
      <c r="F44" s="5">
        <v>0</v>
      </c>
      <c r="G44" s="5">
        <v>92253.79</v>
      </c>
      <c r="H44" s="8">
        <v>366121.67</v>
      </c>
      <c r="I44" s="12">
        <v>291462.38</v>
      </c>
      <c r="J44" s="12">
        <v>525098.38</v>
      </c>
      <c r="K44" s="12">
        <v>366044.71</v>
      </c>
      <c r="L44" s="12">
        <v>366658.22</v>
      </c>
      <c r="M44" s="12">
        <v>594435.18999999994</v>
      </c>
      <c r="N44" s="12">
        <v>570378.17000000004</v>
      </c>
      <c r="O44" s="12">
        <v>412227.31000000006</v>
      </c>
      <c r="P44" s="12">
        <v>939743.72</v>
      </c>
      <c r="Q44" s="12">
        <v>598262.76</v>
      </c>
      <c r="R44" s="12">
        <v>1196761.58</v>
      </c>
      <c r="S44" s="12">
        <v>657571.96</v>
      </c>
      <c r="T44" s="12">
        <v>28521.67</v>
      </c>
      <c r="U44" s="12">
        <v>10997</v>
      </c>
      <c r="V44" s="12">
        <v>10872</v>
      </c>
      <c r="W44" s="12">
        <v>30708.79</v>
      </c>
      <c r="X44" s="12">
        <v>163068.07999999999</v>
      </c>
      <c r="Y44" s="10">
        <f t="shared" si="0"/>
        <v>7221187.3799999999</v>
      </c>
      <c r="Z44" s="12">
        <f t="shared" si="1"/>
        <v>9.3132257461547852E-10</v>
      </c>
    </row>
    <row r="45" spans="1:26">
      <c r="A45" t="s">
        <v>69</v>
      </c>
      <c r="B45" s="6">
        <v>0</v>
      </c>
      <c r="C45" s="9">
        <v>3034510.26</v>
      </c>
      <c r="D45" s="9">
        <v>-699093.94999999972</v>
      </c>
      <c r="E45" s="9">
        <v>0</v>
      </c>
      <c r="F45" s="5">
        <v>13268.61</v>
      </c>
      <c r="G45" s="5">
        <v>94305.47</v>
      </c>
      <c r="H45" s="8">
        <v>76571.540000000008</v>
      </c>
      <c r="I45" s="12">
        <v>95207.569999999992</v>
      </c>
      <c r="J45" s="12">
        <v>141483.43</v>
      </c>
      <c r="K45" s="12">
        <v>96327.33</v>
      </c>
      <c r="L45" s="12">
        <v>155009.38</v>
      </c>
      <c r="M45" s="12">
        <v>103524.07</v>
      </c>
      <c r="N45" s="12">
        <v>141383.41999999998</v>
      </c>
      <c r="O45" s="12">
        <v>127279.29</v>
      </c>
      <c r="P45" s="12">
        <v>190108.43</v>
      </c>
      <c r="Q45" s="12">
        <v>128128.52</v>
      </c>
      <c r="R45" s="12">
        <v>222599.16</v>
      </c>
      <c r="S45" s="12">
        <v>161386.51999999999</v>
      </c>
      <c r="T45" s="12">
        <v>145866.85999999999</v>
      </c>
      <c r="U45" s="12">
        <v>147484.55000000005</v>
      </c>
      <c r="V45" s="12">
        <v>163222.69</v>
      </c>
      <c r="W45" s="12">
        <v>63854.84</v>
      </c>
      <c r="X45" s="12">
        <v>68404.63</v>
      </c>
      <c r="Y45" s="10">
        <f t="shared" si="0"/>
        <v>2335416.31</v>
      </c>
      <c r="Z45" s="12">
        <f t="shared" si="1"/>
        <v>0</v>
      </c>
    </row>
    <row r="46" spans="1:26">
      <c r="A46" t="s">
        <v>70</v>
      </c>
      <c r="B46" s="6">
        <v>0</v>
      </c>
      <c r="C46" s="9">
        <v>11198775.35</v>
      </c>
      <c r="D46" s="9">
        <v>3712208.75</v>
      </c>
      <c r="E46" s="9">
        <v>20101.25</v>
      </c>
      <c r="F46" s="5">
        <v>0</v>
      </c>
      <c r="G46" s="5">
        <v>114240.55</v>
      </c>
      <c r="H46" s="8">
        <v>317008.89999999997</v>
      </c>
      <c r="I46" s="12">
        <v>768815.50999999989</v>
      </c>
      <c r="J46" s="12">
        <v>1447247.4200000002</v>
      </c>
      <c r="K46" s="12">
        <v>1558545.0900000003</v>
      </c>
      <c r="L46" s="12">
        <v>1333441.52</v>
      </c>
      <c r="M46" s="12">
        <v>1640745.23</v>
      </c>
      <c r="N46" s="12">
        <v>1512597.8599999999</v>
      </c>
      <c r="O46" s="12">
        <v>1667482.87</v>
      </c>
      <c r="P46" s="12">
        <v>444555.89999999991</v>
      </c>
      <c r="Q46" s="12">
        <v>768103.21000000008</v>
      </c>
      <c r="R46" s="12">
        <v>942778.31</v>
      </c>
      <c r="S46" s="12">
        <v>386520.32000000001</v>
      </c>
      <c r="T46" s="12">
        <v>592997.48</v>
      </c>
      <c r="U46" s="12">
        <v>451861.04</v>
      </c>
      <c r="V46" s="12">
        <v>521225.35000000003</v>
      </c>
      <c r="W46" s="12">
        <v>220322.33</v>
      </c>
      <c r="X46" s="12">
        <v>242596.46</v>
      </c>
      <c r="Y46" s="10">
        <f t="shared" si="0"/>
        <v>14931085.350000001</v>
      </c>
      <c r="Z46" s="12">
        <f t="shared" si="1"/>
        <v>-1.862645149230957E-9</v>
      </c>
    </row>
    <row r="47" spans="1:26">
      <c r="A47" t="s">
        <v>71</v>
      </c>
      <c r="B47" s="7">
        <v>30113521.25</v>
      </c>
      <c r="C47" s="9">
        <v>29890816.949999999</v>
      </c>
      <c r="D47" s="9">
        <v>2424279</v>
      </c>
      <c r="E47" s="9">
        <v>16080.41</v>
      </c>
      <c r="F47" s="5">
        <v>0</v>
      </c>
      <c r="G47" s="5">
        <v>0</v>
      </c>
      <c r="H47" s="8">
        <v>8773.0499999999993</v>
      </c>
      <c r="I47" s="12">
        <v>26802.39</v>
      </c>
      <c r="J47" s="12">
        <v>109797.42000000001</v>
      </c>
      <c r="K47" s="12">
        <v>1297837.19</v>
      </c>
      <c r="L47" s="12">
        <v>3001983.2800000003</v>
      </c>
      <c r="M47" s="12">
        <v>3333536.9000000004</v>
      </c>
      <c r="N47" s="12">
        <v>3089201.8000000003</v>
      </c>
      <c r="O47" s="12">
        <v>2574247.2499999995</v>
      </c>
      <c r="P47" s="12">
        <v>2952996.43</v>
      </c>
      <c r="Q47" s="12">
        <v>1628091.23</v>
      </c>
      <c r="R47" s="12">
        <v>1420133.6199999996</v>
      </c>
      <c r="S47" s="12">
        <v>2120962.9</v>
      </c>
      <c r="T47" s="12">
        <v>2419389.4000000004</v>
      </c>
      <c r="U47" s="12">
        <v>2200497.4500000002</v>
      </c>
      <c r="V47" s="12">
        <v>2430661.4500000002</v>
      </c>
      <c r="W47" s="12">
        <v>2140084.2800000003</v>
      </c>
      <c r="X47" s="12">
        <v>1576180.32</v>
      </c>
      <c r="Y47" s="10">
        <f t="shared" si="0"/>
        <v>32331176.359999999</v>
      </c>
      <c r="Z47" s="12">
        <f t="shared" si="1"/>
        <v>0</v>
      </c>
    </row>
    <row r="48" spans="1:26">
      <c r="A48" t="s">
        <v>72</v>
      </c>
      <c r="B48" s="6">
        <v>0</v>
      </c>
      <c r="C48" s="9">
        <v>1198992.6299999999</v>
      </c>
      <c r="D48" s="9">
        <v>-302255.67999999993</v>
      </c>
      <c r="E48" s="9">
        <v>0</v>
      </c>
      <c r="F48" s="5">
        <v>0</v>
      </c>
      <c r="G48" s="5">
        <v>0</v>
      </c>
      <c r="H48" s="8">
        <v>8583.92</v>
      </c>
      <c r="I48" s="12">
        <v>39708.42</v>
      </c>
      <c r="J48" s="12">
        <v>49678.979999999989</v>
      </c>
      <c r="K48" s="12">
        <v>40538.49</v>
      </c>
      <c r="L48" s="12">
        <v>52666</v>
      </c>
      <c r="M48" s="12">
        <v>54871.59</v>
      </c>
      <c r="N48" s="12">
        <v>61468.799999999996</v>
      </c>
      <c r="O48" s="12">
        <v>79053.869999999981</v>
      </c>
      <c r="P48" s="12">
        <v>56518.409999999996</v>
      </c>
      <c r="Q48" s="12">
        <v>73455.170000000013</v>
      </c>
      <c r="R48" s="12">
        <v>68954.149999999994</v>
      </c>
      <c r="S48" s="12">
        <v>69453.49000000002</v>
      </c>
      <c r="T48" s="12">
        <v>61753.999999999985</v>
      </c>
      <c r="U48" s="12">
        <v>50014.849999999991</v>
      </c>
      <c r="V48" s="12">
        <v>29247.239999999994</v>
      </c>
      <c r="W48" s="12">
        <v>67114.999999999985</v>
      </c>
      <c r="X48" s="12">
        <v>33654.57</v>
      </c>
      <c r="Y48" s="10">
        <f t="shared" si="0"/>
        <v>896736.94999999984</v>
      </c>
      <c r="Z48" s="12">
        <f t="shared" si="1"/>
        <v>1.1641532182693481E-10</v>
      </c>
    </row>
    <row r="49" spans="1:26">
      <c r="A49" t="s">
        <v>73</v>
      </c>
      <c r="B49" s="7">
        <v>8611378.3900000006</v>
      </c>
      <c r="C49" s="9">
        <v>10982131.810000001</v>
      </c>
      <c r="D49" s="9">
        <v>-1401940.88</v>
      </c>
      <c r="E49" s="9">
        <v>0</v>
      </c>
      <c r="F49" s="5">
        <v>0</v>
      </c>
      <c r="G49" s="5">
        <v>0</v>
      </c>
      <c r="H49" s="8">
        <v>770980.0199999999</v>
      </c>
      <c r="I49" s="12">
        <v>779738.82000000007</v>
      </c>
      <c r="J49" s="12">
        <v>679623.03</v>
      </c>
      <c r="K49" s="12">
        <v>63706.720000000001</v>
      </c>
      <c r="L49" s="12">
        <v>363845.73</v>
      </c>
      <c r="M49" s="12">
        <v>998932.03999999992</v>
      </c>
      <c r="N49" s="12">
        <v>79164.37999999999</v>
      </c>
      <c r="O49" s="12">
        <v>1097657.76</v>
      </c>
      <c r="P49" s="12">
        <v>160500.79</v>
      </c>
      <c r="Q49" s="12">
        <v>1501495.7999999998</v>
      </c>
      <c r="R49" s="12">
        <v>404331.99999999994</v>
      </c>
      <c r="S49" s="12">
        <v>205596.72000000003</v>
      </c>
      <c r="T49" s="12">
        <v>727334.45000000007</v>
      </c>
      <c r="U49" s="12">
        <v>331292.5</v>
      </c>
      <c r="V49" s="12">
        <v>691735.95999999985</v>
      </c>
      <c r="W49" s="12">
        <v>724254.20999999985</v>
      </c>
      <c r="X49" s="12">
        <v>0</v>
      </c>
      <c r="Y49" s="10">
        <f t="shared" si="0"/>
        <v>9580190.9299999978</v>
      </c>
      <c r="Z49" s="12">
        <f t="shared" si="1"/>
        <v>1.862645149230957E-9</v>
      </c>
    </row>
    <row r="50" spans="1:26">
      <c r="A50" t="s">
        <v>74</v>
      </c>
      <c r="B50" s="6">
        <v>0</v>
      </c>
      <c r="C50" s="9">
        <v>5974771.6799999997</v>
      </c>
      <c r="D50" s="9">
        <v>719883.12999999989</v>
      </c>
      <c r="E50" s="9">
        <v>0</v>
      </c>
      <c r="F50" s="5">
        <v>57484.510000000009</v>
      </c>
      <c r="G50" s="5">
        <v>261699.55</v>
      </c>
      <c r="H50" s="8">
        <v>333464.08999999997</v>
      </c>
      <c r="I50" s="12">
        <v>348000.05999999994</v>
      </c>
      <c r="J50" s="12">
        <v>532674.75</v>
      </c>
      <c r="K50" s="12">
        <v>472996.57000000007</v>
      </c>
      <c r="L50" s="12">
        <v>600626.31000000006</v>
      </c>
      <c r="M50" s="12">
        <v>631363.35</v>
      </c>
      <c r="N50" s="12">
        <v>475156.31</v>
      </c>
      <c r="O50" s="12">
        <v>631437.40000000014</v>
      </c>
      <c r="P50" s="12">
        <v>428935.24000000005</v>
      </c>
      <c r="Q50" s="12">
        <v>399980.13</v>
      </c>
      <c r="R50" s="12">
        <v>420985.90000000008</v>
      </c>
      <c r="S50" s="12">
        <v>413259.31999999995</v>
      </c>
      <c r="T50" s="12">
        <v>272800.37</v>
      </c>
      <c r="U50" s="12">
        <v>33052.86</v>
      </c>
      <c r="V50" s="12">
        <v>122613.31</v>
      </c>
      <c r="W50" s="12">
        <v>24956.28</v>
      </c>
      <c r="X50" s="12">
        <v>233168.5</v>
      </c>
      <c r="Y50" s="10">
        <f t="shared" si="0"/>
        <v>6694654.8100000015</v>
      </c>
      <c r="Z50" s="12">
        <f t="shared" si="1"/>
        <v>-1.862645149230957E-9</v>
      </c>
    </row>
    <row r="51" spans="1:26">
      <c r="A51" t="s">
        <v>75</v>
      </c>
      <c r="B51" s="6">
        <v>0</v>
      </c>
      <c r="C51" s="9">
        <v>3043323.48</v>
      </c>
      <c r="D51" s="9">
        <v>-2414066.1399999997</v>
      </c>
      <c r="E51" s="9">
        <v>0</v>
      </c>
      <c r="F51" s="5">
        <v>66723.069999999992</v>
      </c>
      <c r="G51" s="5">
        <v>89173.96</v>
      </c>
      <c r="H51" s="8">
        <v>85651.62000000001</v>
      </c>
      <c r="I51" s="12">
        <v>91054.29</v>
      </c>
      <c r="J51" s="12">
        <v>68498.900000000009</v>
      </c>
      <c r="K51" s="12">
        <v>63291.229999999996</v>
      </c>
      <c r="L51" s="12">
        <v>67768.079999999987</v>
      </c>
      <c r="M51" s="12">
        <v>66058.580000000016</v>
      </c>
      <c r="N51" s="12">
        <v>30406.71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630.9</v>
      </c>
      <c r="X51" s="12">
        <v>0</v>
      </c>
      <c r="Y51" s="10">
        <f t="shared" si="0"/>
        <v>629257.34</v>
      </c>
      <c r="Z51" s="12">
        <f t="shared" si="1"/>
        <v>3.4924596548080444E-10</v>
      </c>
    </row>
    <row r="52" spans="1:26">
      <c r="A52" t="s">
        <v>76</v>
      </c>
      <c r="B52" s="7">
        <v>70228220.540000007</v>
      </c>
      <c r="C52" s="9">
        <v>56984128.380000003</v>
      </c>
      <c r="D52" s="9">
        <v>15951595.640000001</v>
      </c>
      <c r="E52" s="9">
        <v>30845.62</v>
      </c>
      <c r="F52" s="5">
        <v>58140.79</v>
      </c>
      <c r="G52" s="5">
        <v>72617.95</v>
      </c>
      <c r="H52" s="8">
        <v>2507469.9799999995</v>
      </c>
      <c r="I52" s="12">
        <v>21044479.720000003</v>
      </c>
      <c r="J52" s="12">
        <v>19636225.129999999</v>
      </c>
      <c r="K52" s="12">
        <v>1283372.8399999999</v>
      </c>
      <c r="L52" s="12">
        <v>8545100.5600000005</v>
      </c>
      <c r="M52" s="12">
        <v>842406.05999999982</v>
      </c>
      <c r="N52" s="12">
        <v>566083.82999999996</v>
      </c>
      <c r="O52" s="12">
        <v>366.49</v>
      </c>
      <c r="P52" s="12">
        <v>235.17</v>
      </c>
      <c r="Q52" s="12">
        <v>0</v>
      </c>
      <c r="R52" s="12">
        <v>0</v>
      </c>
      <c r="S52" s="12">
        <v>385008.12</v>
      </c>
      <c r="T52" s="12">
        <v>284146.87</v>
      </c>
      <c r="U52" s="12">
        <v>1331156.9099999997</v>
      </c>
      <c r="V52" s="12">
        <v>7142014.0300000003</v>
      </c>
      <c r="W52" s="12">
        <v>802268.12000000011</v>
      </c>
      <c r="X52" s="12">
        <v>8465477.0700000003</v>
      </c>
      <c r="Y52" s="10">
        <f t="shared" si="0"/>
        <v>72966569.639999986</v>
      </c>
      <c r="Z52" s="12">
        <f t="shared" si="1"/>
        <v>2.9802322387695313E-8</v>
      </c>
    </row>
    <row r="53" spans="1:26">
      <c r="A53" t="s">
        <v>77</v>
      </c>
      <c r="B53" s="6">
        <v>0</v>
      </c>
      <c r="C53" s="9">
        <v>3670574.87</v>
      </c>
      <c r="D53" s="9">
        <v>-224759.64000000019</v>
      </c>
      <c r="E53" s="9">
        <v>8082.71</v>
      </c>
      <c r="F53" s="5">
        <v>8012.91</v>
      </c>
      <c r="G53" s="5">
        <v>353757.5</v>
      </c>
      <c r="H53" s="8">
        <v>141200.43</v>
      </c>
      <c r="I53" s="12">
        <v>191348.91</v>
      </c>
      <c r="J53" s="12">
        <v>95547.790000000008</v>
      </c>
      <c r="K53" s="12">
        <v>237763.56000000003</v>
      </c>
      <c r="L53" s="12">
        <v>335434.57</v>
      </c>
      <c r="M53" s="12">
        <v>115289.09</v>
      </c>
      <c r="N53" s="12">
        <v>211460.61000000002</v>
      </c>
      <c r="O53" s="12">
        <v>176043.51</v>
      </c>
      <c r="P53" s="12">
        <v>187377.55</v>
      </c>
      <c r="Q53" s="12">
        <v>123826.09</v>
      </c>
      <c r="R53" s="12">
        <v>269702.84999999998</v>
      </c>
      <c r="S53" s="12">
        <v>158549.89000000001</v>
      </c>
      <c r="T53" s="12">
        <v>316880.55</v>
      </c>
      <c r="U53" s="12">
        <v>155325.11000000002</v>
      </c>
      <c r="V53" s="12">
        <v>53334.570000000007</v>
      </c>
      <c r="W53" s="12">
        <v>181449.05</v>
      </c>
      <c r="X53" s="12">
        <v>141593.40000000002</v>
      </c>
      <c r="Y53" s="10">
        <f t="shared" si="0"/>
        <v>3453897.94</v>
      </c>
      <c r="Z53" s="12">
        <f t="shared" si="1"/>
        <v>0</v>
      </c>
    </row>
    <row r="54" spans="1:26">
      <c r="A54" t="s">
        <v>78</v>
      </c>
      <c r="B54" s="6">
        <v>0</v>
      </c>
      <c r="C54" s="9">
        <v>1086920.04</v>
      </c>
      <c r="D54" s="9">
        <v>-751202.02</v>
      </c>
      <c r="E54" s="9">
        <v>1467.06</v>
      </c>
      <c r="F54" s="5">
        <v>31078.75</v>
      </c>
      <c r="G54" s="5">
        <v>15821.53</v>
      </c>
      <c r="H54" s="8">
        <v>25994.84</v>
      </c>
      <c r="I54" s="12">
        <v>43964.87</v>
      </c>
      <c r="J54" s="12">
        <v>22805.64</v>
      </c>
      <c r="K54" s="12">
        <v>11373.689999999999</v>
      </c>
      <c r="L54" s="12">
        <v>29156.83</v>
      </c>
      <c r="M54" s="12">
        <v>36278.589999999997</v>
      </c>
      <c r="N54" s="12">
        <v>14495.85</v>
      </c>
      <c r="O54" s="12">
        <v>29253.94</v>
      </c>
      <c r="P54" s="12">
        <v>33105.020000000004</v>
      </c>
      <c r="Q54" s="12">
        <v>23287.64</v>
      </c>
      <c r="R54" s="12">
        <v>13195.04</v>
      </c>
      <c r="S54" s="12">
        <v>7372.85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0">
        <f t="shared" si="0"/>
        <v>337185.08</v>
      </c>
      <c r="Z54" s="12">
        <f t="shared" si="1"/>
        <v>0</v>
      </c>
    </row>
    <row r="55" spans="1:26">
      <c r="A55" t="s">
        <v>79</v>
      </c>
      <c r="B55" s="6">
        <v>0</v>
      </c>
      <c r="C55" s="9">
        <v>9297224.3399999999</v>
      </c>
      <c r="D55" s="9">
        <v>0</v>
      </c>
      <c r="E55" s="9">
        <v>859.04</v>
      </c>
      <c r="F55" s="5">
        <v>183362.00999999998</v>
      </c>
      <c r="G55" s="5">
        <v>281335.18</v>
      </c>
      <c r="H55" s="8">
        <v>399631.58999999997</v>
      </c>
      <c r="I55" s="12">
        <v>476842.98999999993</v>
      </c>
      <c r="J55" s="12">
        <v>507662.82</v>
      </c>
      <c r="K55" s="12">
        <v>749208.87999999977</v>
      </c>
      <c r="L55" s="12">
        <v>777559.37999999989</v>
      </c>
      <c r="M55" s="12">
        <v>809481.42999999993</v>
      </c>
      <c r="N55" s="12">
        <v>802248.1100000001</v>
      </c>
      <c r="O55" s="12">
        <v>752060.7300000001</v>
      </c>
      <c r="P55" s="12">
        <v>627640.86</v>
      </c>
      <c r="Q55" s="12">
        <v>615444.41999999993</v>
      </c>
      <c r="R55" s="12">
        <v>833163.05</v>
      </c>
      <c r="S55" s="12">
        <v>644444.59</v>
      </c>
      <c r="T55" s="12">
        <v>448788.19</v>
      </c>
      <c r="U55" s="12">
        <v>346907.34</v>
      </c>
      <c r="V55" s="12">
        <v>3648.7799999999997</v>
      </c>
      <c r="W55" s="12">
        <v>7373.0300000000007</v>
      </c>
      <c r="X55" s="12">
        <v>31280</v>
      </c>
      <c r="Y55" s="10">
        <f t="shared" si="0"/>
        <v>9298083.379999999</v>
      </c>
      <c r="Z55" s="12">
        <f t="shared" si="1"/>
        <v>0</v>
      </c>
    </row>
    <row r="56" spans="1:26">
      <c r="A56" t="s">
        <v>80</v>
      </c>
      <c r="B56" s="6">
        <v>0</v>
      </c>
      <c r="C56" s="9">
        <v>2655278.69</v>
      </c>
      <c r="D56" s="9">
        <v>-586099</v>
      </c>
      <c r="E56" s="9">
        <v>9594.7099999999991</v>
      </c>
      <c r="F56" s="5">
        <v>6160.0499999999993</v>
      </c>
      <c r="G56" s="5">
        <v>82198.099999999991</v>
      </c>
      <c r="H56" s="8">
        <v>101056.20999999999</v>
      </c>
      <c r="I56" s="12">
        <v>108328.8</v>
      </c>
      <c r="J56" s="12">
        <v>79075.460000000006</v>
      </c>
      <c r="K56" s="12">
        <v>128100.67999999998</v>
      </c>
      <c r="L56" s="12">
        <v>91547.250000000015</v>
      </c>
      <c r="M56" s="12">
        <v>111506.33</v>
      </c>
      <c r="N56" s="12">
        <v>150728.57999999999</v>
      </c>
      <c r="O56" s="12">
        <v>111414.63999999998</v>
      </c>
      <c r="P56" s="12">
        <v>63460.680000000008</v>
      </c>
      <c r="Q56" s="12">
        <v>149976.50000000003</v>
      </c>
      <c r="R56" s="12">
        <v>222836.35000000003</v>
      </c>
      <c r="S56" s="12">
        <v>183633.37</v>
      </c>
      <c r="T56" s="12">
        <v>105367.31000000001</v>
      </c>
      <c r="U56" s="12">
        <v>90379.670000000013</v>
      </c>
      <c r="V56" s="12">
        <v>102034.99</v>
      </c>
      <c r="W56" s="12">
        <v>148935.53000000003</v>
      </c>
      <c r="X56" s="12">
        <v>42033.9</v>
      </c>
      <c r="Y56" s="10">
        <f t="shared" si="0"/>
        <v>2078774.4</v>
      </c>
      <c r="Z56" s="12">
        <f t="shared" si="1"/>
        <v>0</v>
      </c>
    </row>
    <row r="57" spans="1:26">
      <c r="A57" t="s">
        <v>81</v>
      </c>
      <c r="B57" s="6">
        <v>0</v>
      </c>
      <c r="C57" s="9">
        <v>4830631.4800000004</v>
      </c>
      <c r="D57" s="9">
        <v>-1465391.83</v>
      </c>
      <c r="E57" s="9">
        <v>6804.53</v>
      </c>
      <c r="F57" s="5">
        <v>91260.15</v>
      </c>
      <c r="G57" s="5">
        <v>229812.64999999997</v>
      </c>
      <c r="H57" s="8">
        <v>228009.00999999998</v>
      </c>
      <c r="I57" s="12">
        <v>205966.72999999998</v>
      </c>
      <c r="J57" s="12">
        <v>180845.98</v>
      </c>
      <c r="K57" s="12">
        <v>224592.99</v>
      </c>
      <c r="L57" s="12">
        <v>235178.67</v>
      </c>
      <c r="M57" s="12">
        <v>226487.11000000004</v>
      </c>
      <c r="N57" s="12">
        <v>222656.58999999994</v>
      </c>
      <c r="O57" s="12">
        <v>214075.22999999998</v>
      </c>
      <c r="P57" s="12">
        <v>207135.48</v>
      </c>
      <c r="Q57" s="12">
        <v>217357.99</v>
      </c>
      <c r="R57" s="12">
        <v>252339.72999999998</v>
      </c>
      <c r="S57" s="12">
        <v>183021.46000000002</v>
      </c>
      <c r="T57" s="12">
        <v>134628.91</v>
      </c>
      <c r="U57" s="12">
        <v>115387.33</v>
      </c>
      <c r="V57" s="12">
        <v>93986.57</v>
      </c>
      <c r="W57" s="12">
        <v>96916.599999999991</v>
      </c>
      <c r="X57" s="12">
        <v>12385</v>
      </c>
      <c r="Y57" s="10">
        <f t="shared" si="0"/>
        <v>3372044.18</v>
      </c>
      <c r="Z57" s="12">
        <f t="shared" si="1"/>
        <v>0</v>
      </c>
    </row>
    <row r="58" spans="1:26">
      <c r="A58" t="s">
        <v>82</v>
      </c>
      <c r="B58" s="6">
        <v>0</v>
      </c>
      <c r="C58" s="9">
        <v>398962.66</v>
      </c>
      <c r="D58" s="9">
        <v>-290124.51</v>
      </c>
      <c r="E58" s="9">
        <v>0</v>
      </c>
      <c r="F58" s="5">
        <v>0</v>
      </c>
      <c r="G58" s="5">
        <v>7368.48</v>
      </c>
      <c r="H58" s="8">
        <v>6898.8</v>
      </c>
      <c r="I58" s="12">
        <v>10883.93</v>
      </c>
      <c r="J58" s="12">
        <v>14686.48</v>
      </c>
      <c r="K58" s="12">
        <v>11038.85</v>
      </c>
      <c r="L58" s="12">
        <v>4400</v>
      </c>
      <c r="M58" s="12">
        <v>8469.77</v>
      </c>
      <c r="N58" s="12">
        <v>0</v>
      </c>
      <c r="O58" s="12">
        <v>5500</v>
      </c>
      <c r="P58" s="12">
        <v>9231.32</v>
      </c>
      <c r="Q58" s="12">
        <v>14288.49</v>
      </c>
      <c r="R58" s="12">
        <v>8710.18</v>
      </c>
      <c r="S58" s="12">
        <v>0</v>
      </c>
      <c r="T58" s="12">
        <v>0</v>
      </c>
      <c r="U58" s="12">
        <v>0</v>
      </c>
      <c r="V58" s="12">
        <v>193.56</v>
      </c>
      <c r="W58" s="12">
        <v>0</v>
      </c>
      <c r="X58" s="12">
        <v>7168.29</v>
      </c>
      <c r="Y58" s="10">
        <f t="shared" si="0"/>
        <v>108838.15000000001</v>
      </c>
      <c r="Z58" s="12">
        <f t="shared" si="1"/>
        <v>-4.3655745685100555E-11</v>
      </c>
    </row>
    <row r="59" spans="1:26">
      <c r="A59" t="s">
        <v>83</v>
      </c>
      <c r="B59" s="6">
        <v>0</v>
      </c>
      <c r="C59" s="9">
        <v>2652384.7999999998</v>
      </c>
      <c r="D59" s="9">
        <v>-1128621.0599999998</v>
      </c>
      <c r="E59" s="9">
        <v>0</v>
      </c>
      <c r="F59" s="5">
        <v>1622.13</v>
      </c>
      <c r="G59" s="5">
        <v>111655.53</v>
      </c>
      <c r="H59" s="8">
        <v>69068.25</v>
      </c>
      <c r="I59" s="12">
        <v>81173.75</v>
      </c>
      <c r="J59" s="12">
        <v>75449.440000000002</v>
      </c>
      <c r="K59" s="12">
        <v>82811.179999999993</v>
      </c>
      <c r="L59" s="12">
        <v>62536.61</v>
      </c>
      <c r="M59" s="12">
        <v>85886.670000000013</v>
      </c>
      <c r="N59" s="12">
        <v>97697.25</v>
      </c>
      <c r="O59" s="12">
        <v>112494.47</v>
      </c>
      <c r="P59" s="12">
        <v>109327.69</v>
      </c>
      <c r="Q59" s="12">
        <v>104221.09</v>
      </c>
      <c r="R59" s="12">
        <v>109630.34</v>
      </c>
      <c r="S59" s="12">
        <v>62618.999999999993</v>
      </c>
      <c r="T59" s="12">
        <v>68050.400000000009</v>
      </c>
      <c r="U59" s="12">
        <v>45732.75</v>
      </c>
      <c r="V59" s="12">
        <v>77162.720000000001</v>
      </c>
      <c r="W59" s="12">
        <v>77742.610000000015</v>
      </c>
      <c r="X59" s="12">
        <v>88881.86</v>
      </c>
      <c r="Y59" s="10">
        <f t="shared" si="0"/>
        <v>1523763.74</v>
      </c>
      <c r="Z59" s="12">
        <f t="shared" si="1"/>
        <v>0</v>
      </c>
    </row>
    <row r="60" spans="1:26">
      <c r="A60" t="s">
        <v>84</v>
      </c>
      <c r="B60" s="6">
        <v>0</v>
      </c>
      <c r="C60" s="9">
        <v>2669682.39</v>
      </c>
      <c r="D60" s="9">
        <v>-1365685.4500000002</v>
      </c>
      <c r="E60" s="9">
        <v>4061.51</v>
      </c>
      <c r="F60" s="5">
        <v>0</v>
      </c>
      <c r="G60" s="5">
        <v>10664.99</v>
      </c>
      <c r="H60" s="8">
        <v>103982.6</v>
      </c>
      <c r="I60" s="12">
        <v>17347.2</v>
      </c>
      <c r="J60" s="12">
        <v>41907.42</v>
      </c>
      <c r="K60" s="12">
        <v>26833.57</v>
      </c>
      <c r="L60" s="12">
        <v>39650.21</v>
      </c>
      <c r="M60" s="12">
        <v>129774.76999999999</v>
      </c>
      <c r="N60" s="12">
        <v>88851.670000000013</v>
      </c>
      <c r="O60" s="12">
        <v>41434.729999999996</v>
      </c>
      <c r="P60" s="12">
        <v>152249.61000000002</v>
      </c>
      <c r="Q60" s="12">
        <v>110308.94</v>
      </c>
      <c r="R60" s="12">
        <v>89114.01</v>
      </c>
      <c r="S60" s="12">
        <v>41316.26</v>
      </c>
      <c r="T60" s="12">
        <v>83470.040000000008</v>
      </c>
      <c r="U60" s="12">
        <v>84108.170000000013</v>
      </c>
      <c r="V60" s="12">
        <v>93394.25</v>
      </c>
      <c r="W60" s="12">
        <v>96214.94</v>
      </c>
      <c r="X60" s="12">
        <v>57435.07</v>
      </c>
      <c r="Y60" s="10">
        <f t="shared" si="0"/>
        <v>1308058.45</v>
      </c>
      <c r="Z60" s="12">
        <f t="shared" si="1"/>
        <v>0</v>
      </c>
    </row>
    <row r="61" spans="1:26">
      <c r="A61" t="s">
        <v>85</v>
      </c>
      <c r="B61" s="6">
        <v>0</v>
      </c>
      <c r="C61" s="9">
        <v>2954599.35</v>
      </c>
      <c r="D61" s="9">
        <v>-677000</v>
      </c>
      <c r="E61" s="9">
        <v>10509.21</v>
      </c>
      <c r="F61" s="5">
        <v>6542.1900000000005</v>
      </c>
      <c r="G61" s="5">
        <v>89571.62</v>
      </c>
      <c r="H61" s="8">
        <v>72536.359999999986</v>
      </c>
      <c r="I61" s="12">
        <v>156668.96000000002</v>
      </c>
      <c r="J61" s="12">
        <v>81844.570000000007</v>
      </c>
      <c r="K61" s="12">
        <v>135386.79999999999</v>
      </c>
      <c r="L61" s="12">
        <v>101093.49</v>
      </c>
      <c r="M61" s="12">
        <v>135052.72</v>
      </c>
      <c r="N61" s="12">
        <v>95405.34</v>
      </c>
      <c r="O61" s="12">
        <v>87949.26</v>
      </c>
      <c r="P61" s="12">
        <v>84675.03</v>
      </c>
      <c r="Q61" s="12">
        <v>173642.32</v>
      </c>
      <c r="R61" s="12">
        <v>294011.60000000003</v>
      </c>
      <c r="S61" s="12">
        <v>189583.34999999998</v>
      </c>
      <c r="T61" s="12">
        <v>126268.84000000001</v>
      </c>
      <c r="U61" s="12">
        <v>101799.72</v>
      </c>
      <c r="V61" s="12">
        <v>87729.53</v>
      </c>
      <c r="W61" s="12">
        <v>173773.03000000003</v>
      </c>
      <c r="X61" s="12">
        <v>94573.829999999987</v>
      </c>
      <c r="Y61" s="10">
        <f t="shared" si="0"/>
        <v>2288108.56</v>
      </c>
      <c r="Z61" s="12">
        <f t="shared" si="1"/>
        <v>0</v>
      </c>
    </row>
    <row r="62" spans="1:26">
      <c r="A62" t="s">
        <v>86</v>
      </c>
      <c r="B62" s="6">
        <v>0</v>
      </c>
      <c r="C62" s="9">
        <v>3332449.74</v>
      </c>
      <c r="D62" s="9">
        <v>-690319.07</v>
      </c>
      <c r="E62" s="9">
        <v>0</v>
      </c>
      <c r="F62" s="5">
        <v>76702.720000000001</v>
      </c>
      <c r="G62" s="5">
        <v>145457.24</v>
      </c>
      <c r="H62" s="8">
        <v>118209.51999999999</v>
      </c>
      <c r="I62" s="12">
        <v>165475.23000000001</v>
      </c>
      <c r="J62" s="12">
        <v>148402.16999999998</v>
      </c>
      <c r="K62" s="12">
        <v>242954.06000000003</v>
      </c>
      <c r="L62" s="12">
        <v>203935.50000000003</v>
      </c>
      <c r="M62" s="12">
        <v>237179.78000000003</v>
      </c>
      <c r="N62" s="12">
        <v>184070.44</v>
      </c>
      <c r="O62" s="12">
        <v>297053.62000000005</v>
      </c>
      <c r="P62" s="12">
        <v>219322.62</v>
      </c>
      <c r="Q62" s="12">
        <v>48422.71</v>
      </c>
      <c r="R62" s="12">
        <v>196971.14</v>
      </c>
      <c r="S62" s="12">
        <v>126942.98</v>
      </c>
      <c r="T62" s="12">
        <v>108711.84000000001</v>
      </c>
      <c r="U62" s="12">
        <v>122319.1</v>
      </c>
      <c r="V62" s="12">
        <v>0</v>
      </c>
      <c r="W62" s="12">
        <v>0</v>
      </c>
      <c r="X62" s="12">
        <v>0</v>
      </c>
      <c r="Y62" s="10">
        <f t="shared" si="0"/>
        <v>2642130.67</v>
      </c>
      <c r="Z62" s="12">
        <f t="shared" si="1"/>
        <v>4.6566128730773926E-10</v>
      </c>
    </row>
    <row r="63" spans="1:26">
      <c r="A63" t="s">
        <v>87</v>
      </c>
      <c r="B63" s="6">
        <v>0</v>
      </c>
      <c r="C63" s="9">
        <v>2577603.9700000002</v>
      </c>
      <c r="D63" s="9">
        <v>-513106.84000000043</v>
      </c>
      <c r="E63" s="9">
        <v>0</v>
      </c>
      <c r="F63" s="5">
        <v>6333.51</v>
      </c>
      <c r="G63" s="5">
        <v>168609.95</v>
      </c>
      <c r="H63" s="8">
        <v>185163.1</v>
      </c>
      <c r="I63" s="12">
        <v>171497.58000000002</v>
      </c>
      <c r="J63" s="12">
        <v>95709.56</v>
      </c>
      <c r="K63" s="12">
        <v>113533.20999999999</v>
      </c>
      <c r="L63" s="12">
        <v>158724.31999999998</v>
      </c>
      <c r="M63" s="12">
        <v>154556.59</v>
      </c>
      <c r="N63" s="12">
        <v>174395.11</v>
      </c>
      <c r="O63" s="12">
        <v>100107.8</v>
      </c>
      <c r="P63" s="12">
        <v>98064.62</v>
      </c>
      <c r="Q63" s="12">
        <v>142302.67000000001</v>
      </c>
      <c r="R63" s="12">
        <v>121219.06999999999</v>
      </c>
      <c r="S63" s="12">
        <v>67258.84</v>
      </c>
      <c r="T63" s="12">
        <v>61535.680000000008</v>
      </c>
      <c r="U63" s="12">
        <v>79871.23</v>
      </c>
      <c r="V63" s="12">
        <v>54052.24</v>
      </c>
      <c r="W63" s="12">
        <v>109078.81</v>
      </c>
      <c r="X63" s="12">
        <v>2483.2400000000002</v>
      </c>
      <c r="Y63" s="10">
        <f t="shared" si="0"/>
        <v>2064497.1300000001</v>
      </c>
      <c r="Z63" s="12">
        <f t="shared" si="1"/>
        <v>-2.3283064365386963E-10</v>
      </c>
    </row>
    <row r="64" spans="1:26">
      <c r="A64" t="s">
        <v>88</v>
      </c>
      <c r="B64" s="7">
        <v>6163941.5999999996</v>
      </c>
      <c r="C64" s="9">
        <v>7441632.2400000002</v>
      </c>
      <c r="D64" s="9">
        <v>-1691260.1900000004</v>
      </c>
      <c r="E64" s="9">
        <v>0</v>
      </c>
      <c r="F64" s="5">
        <v>0</v>
      </c>
      <c r="G64" s="5">
        <v>0</v>
      </c>
      <c r="H64" s="8">
        <v>0</v>
      </c>
      <c r="I64" s="12">
        <v>0</v>
      </c>
      <c r="J64" s="12">
        <v>0</v>
      </c>
      <c r="K64" s="12">
        <v>5421.85</v>
      </c>
      <c r="L64" s="12">
        <v>4762.2299999999996</v>
      </c>
      <c r="M64" s="12">
        <v>64189.43</v>
      </c>
      <c r="N64" s="12">
        <v>360524.70999999996</v>
      </c>
      <c r="O64" s="12">
        <v>703995.24999999988</v>
      </c>
      <c r="P64" s="12">
        <v>711871.15999999992</v>
      </c>
      <c r="Q64" s="12">
        <v>541522.6</v>
      </c>
      <c r="R64" s="12">
        <v>759272.92999999993</v>
      </c>
      <c r="S64" s="12">
        <v>539565.95000000007</v>
      </c>
      <c r="T64" s="12">
        <v>405215.47000000003</v>
      </c>
      <c r="U64" s="12">
        <v>513090.27</v>
      </c>
      <c r="V64" s="12">
        <v>436169.20999999996</v>
      </c>
      <c r="W64" s="12">
        <v>370830.89</v>
      </c>
      <c r="X64" s="12">
        <v>333940.10000000003</v>
      </c>
      <c r="Y64" s="10">
        <f t="shared" si="0"/>
        <v>5750372.0499999989</v>
      </c>
      <c r="Z64" s="12">
        <f t="shared" si="1"/>
        <v>9.3132257461547852E-10</v>
      </c>
    </row>
    <row r="65" spans="1:26">
      <c r="A65" t="s">
        <v>89</v>
      </c>
      <c r="B65" s="6">
        <v>0</v>
      </c>
      <c r="C65" s="9">
        <v>3378028.56</v>
      </c>
      <c r="D65" s="9">
        <v>-2097782</v>
      </c>
      <c r="E65" s="9">
        <v>692.56</v>
      </c>
      <c r="F65" s="5">
        <v>1390.93</v>
      </c>
      <c r="G65" s="5">
        <v>7073.8700000000008</v>
      </c>
      <c r="H65" s="8">
        <v>45779.729999999996</v>
      </c>
      <c r="I65" s="12">
        <v>95983.08</v>
      </c>
      <c r="J65" s="12">
        <v>64515.600000000006</v>
      </c>
      <c r="K65" s="12">
        <v>74114.2</v>
      </c>
      <c r="L65" s="12">
        <v>98276.209999999992</v>
      </c>
      <c r="M65" s="12">
        <v>160369.18</v>
      </c>
      <c r="N65" s="12">
        <v>124700.58</v>
      </c>
      <c r="O65" s="12">
        <v>98195.76999999999</v>
      </c>
      <c r="P65" s="12">
        <v>83052.17</v>
      </c>
      <c r="Q65" s="12">
        <v>82667.87</v>
      </c>
      <c r="R65" s="12">
        <v>63948.7</v>
      </c>
      <c r="S65" s="12">
        <v>65075.94</v>
      </c>
      <c r="T65" s="12">
        <v>98985.19</v>
      </c>
      <c r="U65" s="12">
        <v>36138.43</v>
      </c>
      <c r="V65" s="12">
        <v>16207.820000000002</v>
      </c>
      <c r="W65" s="12">
        <v>35697.57</v>
      </c>
      <c r="X65" s="12">
        <v>28766.280000000002</v>
      </c>
      <c r="Y65" s="10">
        <f t="shared" si="0"/>
        <v>1280939.1200000001</v>
      </c>
      <c r="Z65" s="12">
        <f t="shared" si="1"/>
        <v>0</v>
      </c>
    </row>
    <row r="66" spans="1:26">
      <c r="A66" t="s">
        <v>90</v>
      </c>
      <c r="B66" s="7">
        <v>105232.66999999993</v>
      </c>
      <c r="C66" s="9">
        <v>12551074.630000001</v>
      </c>
      <c r="D66" s="9">
        <v>-1035443.5100000005</v>
      </c>
      <c r="E66" s="9">
        <v>5083.46</v>
      </c>
      <c r="F66" s="5">
        <v>3477.75</v>
      </c>
      <c r="G66" s="5">
        <v>8695.2999999999993</v>
      </c>
      <c r="H66" s="8">
        <v>554467.31000000006</v>
      </c>
      <c r="I66" s="12">
        <v>480805.34</v>
      </c>
      <c r="J66" s="12">
        <v>698111.92</v>
      </c>
      <c r="K66" s="12">
        <v>521827.49</v>
      </c>
      <c r="L66" s="12">
        <v>1457404.69</v>
      </c>
      <c r="M66" s="12">
        <v>840556.15</v>
      </c>
      <c r="N66" s="12">
        <v>626715.89</v>
      </c>
      <c r="O66" s="12">
        <v>898198.07</v>
      </c>
      <c r="P66" s="12">
        <v>498174.27000000008</v>
      </c>
      <c r="Q66" s="12">
        <v>709817.88</v>
      </c>
      <c r="R66" s="12">
        <v>1214792.4100000001</v>
      </c>
      <c r="S66" s="12">
        <v>916965.71000000008</v>
      </c>
      <c r="T66" s="12">
        <v>538263.70000000007</v>
      </c>
      <c r="U66" s="12">
        <v>505526.55999999994</v>
      </c>
      <c r="V66" s="12">
        <v>247081.05999999997</v>
      </c>
      <c r="W66" s="12">
        <v>470423.15999999992</v>
      </c>
      <c r="X66" s="12">
        <v>329409.91999999998</v>
      </c>
      <c r="Y66" s="10">
        <f t="shared" si="0"/>
        <v>11520714.580000002</v>
      </c>
      <c r="Z66" s="12">
        <f t="shared" si="1"/>
        <v>0</v>
      </c>
    </row>
    <row r="67" spans="1:26">
      <c r="A67" t="s">
        <v>91</v>
      </c>
      <c r="B67" s="6">
        <v>0</v>
      </c>
      <c r="C67" s="9">
        <v>1762249.51</v>
      </c>
      <c r="D67" s="9">
        <v>-1140611.53</v>
      </c>
      <c r="E67" s="9">
        <v>4500</v>
      </c>
      <c r="F67" s="5">
        <v>3279.34</v>
      </c>
      <c r="G67" s="5">
        <v>25227.73</v>
      </c>
      <c r="H67" s="8">
        <v>44104.09</v>
      </c>
      <c r="I67" s="12">
        <v>19923</v>
      </c>
      <c r="J67" s="12">
        <v>28413.280000000002</v>
      </c>
      <c r="K67" s="12">
        <v>19801.240000000002</v>
      </c>
      <c r="L67" s="12">
        <v>60797.2</v>
      </c>
      <c r="M67" s="12">
        <v>10129.01</v>
      </c>
      <c r="N67" s="12">
        <v>29397.57</v>
      </c>
      <c r="O67" s="12">
        <v>29420.400000000001</v>
      </c>
      <c r="P67" s="12">
        <v>33440.14</v>
      </c>
      <c r="Q67" s="12">
        <v>24864.32</v>
      </c>
      <c r="R67" s="12">
        <v>48003.909999999996</v>
      </c>
      <c r="S67" s="12">
        <v>51902.59</v>
      </c>
      <c r="T67" s="12">
        <v>35022.300000000003</v>
      </c>
      <c r="U67" s="12">
        <v>39242.740000000005</v>
      </c>
      <c r="V67" s="12">
        <v>63635.43</v>
      </c>
      <c r="W67" s="12">
        <v>59533.69</v>
      </c>
      <c r="X67" s="12">
        <v>0</v>
      </c>
      <c r="Y67" s="10">
        <f t="shared" ref="Y67:Y68" si="2">SUM(F67:X67)</f>
        <v>626137.98</v>
      </c>
      <c r="Z67" s="12">
        <f t="shared" ref="Z67:Z68" si="3">SUM(C67+D67+E67-Y67)</f>
        <v>0</v>
      </c>
    </row>
    <row r="68" spans="1:26">
      <c r="A68" t="s">
        <v>92</v>
      </c>
      <c r="B68" s="7">
        <v>14118281.59</v>
      </c>
      <c r="C68" s="9">
        <v>16154131.859999999</v>
      </c>
      <c r="D68" s="9">
        <v>2534547.0800000019</v>
      </c>
      <c r="E68" s="9">
        <v>0</v>
      </c>
      <c r="F68" s="5">
        <v>0</v>
      </c>
      <c r="G68" s="5">
        <v>0</v>
      </c>
      <c r="H68" s="8">
        <v>0</v>
      </c>
      <c r="I68" s="12">
        <v>0</v>
      </c>
      <c r="J68" s="12">
        <v>0</v>
      </c>
      <c r="K68" s="12">
        <v>17000</v>
      </c>
      <c r="L68" s="12">
        <v>230457.05</v>
      </c>
      <c r="M68" s="12">
        <v>3425143.27</v>
      </c>
      <c r="N68" s="12">
        <v>2197068.88</v>
      </c>
      <c r="O68" s="12">
        <v>3160993.85</v>
      </c>
      <c r="P68" s="12">
        <v>2171828.67</v>
      </c>
      <c r="Q68" s="12">
        <v>1419122.8299999998</v>
      </c>
      <c r="R68" s="12">
        <v>1297934.1100000001</v>
      </c>
      <c r="S68" s="12">
        <v>704891.34</v>
      </c>
      <c r="T68" s="12">
        <v>631273.87000000023</v>
      </c>
      <c r="U68" s="12">
        <v>1314530.26</v>
      </c>
      <c r="V68" s="12">
        <v>661064.46</v>
      </c>
      <c r="W68" s="12">
        <v>657183.86</v>
      </c>
      <c r="X68" s="12">
        <v>800186.49</v>
      </c>
      <c r="Y68" s="10">
        <f t="shared" si="2"/>
        <v>18688678.939999998</v>
      </c>
      <c r="Z68" s="12">
        <f t="shared" si="3"/>
        <v>3.7252902984619141E-9</v>
      </c>
    </row>
    <row r="69" spans="1:26">
      <c r="B69" s="4"/>
      <c r="C69" s="5"/>
      <c r="D69" s="5"/>
      <c r="E69" s="5"/>
      <c r="Y69" s="10"/>
    </row>
    <row r="70" spans="1:26">
      <c r="A70" s="13" t="s">
        <v>93</v>
      </c>
      <c r="B70" s="14">
        <f t="shared" ref="B70:F70" si="4">SUM(B2:B68)</f>
        <v>305183625.96000004</v>
      </c>
      <c r="C70" s="15">
        <f t="shared" si="4"/>
        <v>564109583.10000014</v>
      </c>
      <c r="D70" s="15">
        <f t="shared" si="4"/>
        <v>1510684.3200000008</v>
      </c>
      <c r="E70" s="15">
        <f t="shared" si="4"/>
        <v>356629.62000000005</v>
      </c>
      <c r="F70" s="16">
        <f t="shared" si="4"/>
        <v>3717356.3599999989</v>
      </c>
      <c r="G70" s="16">
        <f>SUM(G2:G68)</f>
        <v>10550460.299999999</v>
      </c>
      <c r="H70" s="16">
        <f>SUM(H2:H68)</f>
        <v>18351543.060000002</v>
      </c>
      <c r="I70" s="17">
        <f>SUM(I2:I68)</f>
        <v>45264589.670000002</v>
      </c>
      <c r="J70" s="17">
        <f>SUM(J2:J68)</f>
        <v>50487816.700000003</v>
      </c>
      <c r="K70" s="17">
        <f>SUM(K2:K68)</f>
        <v>33321676.059999991</v>
      </c>
      <c r="L70" s="17">
        <f t="shared" ref="L70:X70" si="5">SUM(L2:L68)</f>
        <v>40256980.289999999</v>
      </c>
      <c r="M70" s="17">
        <f t="shared" si="5"/>
        <v>41126438.690000013</v>
      </c>
      <c r="N70" s="17">
        <f t="shared" si="5"/>
        <v>38279337.560000002</v>
      </c>
      <c r="O70" s="17">
        <f t="shared" si="5"/>
        <v>37908630.56000001</v>
      </c>
      <c r="P70" s="17">
        <f t="shared" si="5"/>
        <v>35215072.020000003</v>
      </c>
      <c r="Q70" s="17">
        <f t="shared" si="5"/>
        <v>35651096.890000008</v>
      </c>
      <c r="R70" s="17">
        <f t="shared" si="5"/>
        <v>37259749.689999998</v>
      </c>
      <c r="S70" s="17">
        <f t="shared" si="5"/>
        <v>28749074.800000004</v>
      </c>
      <c r="T70" s="17">
        <f t="shared" si="5"/>
        <v>24689749.100000005</v>
      </c>
      <c r="U70" s="17">
        <f t="shared" si="5"/>
        <v>21204265.57</v>
      </c>
      <c r="V70" s="17">
        <f t="shared" si="5"/>
        <v>22947300.459999997</v>
      </c>
      <c r="W70" s="17">
        <f t="shared" si="5"/>
        <v>17199528.189999998</v>
      </c>
      <c r="X70" s="17">
        <f t="shared" si="5"/>
        <v>23796231.07</v>
      </c>
      <c r="Y70" s="19">
        <f>SUM(Y2:Y68)</f>
        <v>565976897.03999996</v>
      </c>
      <c r="Z70" s="17">
        <f>SUM(Z2:Z68)</f>
        <v>4.0490704122930765E-8</v>
      </c>
    </row>
    <row r="71" spans="1:26">
      <c r="Z71" s="18"/>
    </row>
    <row r="72" spans="1:26"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</sheetData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7916-D065-4145-B76B-00AF338D1735}">
  <dimension ref="A1:Z72"/>
  <sheetViews>
    <sheetView workbookViewId="0">
      <pane xSplit="3" ySplit="1" topLeftCell="W2" activePane="bottomRight" state="frozen"/>
      <selection pane="bottomRight" activeCell="C42" sqref="C42"/>
      <selection pane="bottomLeft" activeCell="A2" sqref="A2"/>
      <selection pane="topRight" activeCell="D1" sqref="D1"/>
    </sheetView>
  </sheetViews>
  <sheetFormatPr defaultRowHeight="14.45"/>
  <cols>
    <col min="1" max="1" width="18.42578125" customWidth="1"/>
    <col min="2" max="2" width="16" style="1" customWidth="1"/>
    <col min="3" max="5" width="15.5703125" style="1" customWidth="1"/>
    <col min="6" max="6" width="13.85546875" style="1" bestFit="1" customWidth="1"/>
    <col min="7" max="8" width="14.28515625" style="1" bestFit="1" customWidth="1"/>
    <col min="9" max="9" width="14" bestFit="1" customWidth="1"/>
    <col min="10" max="19" width="14.7109375" bestFit="1" customWidth="1"/>
    <col min="20" max="24" width="14.7109375" customWidth="1"/>
    <col min="25" max="25" width="15.28515625" style="1" bestFit="1" customWidth="1"/>
    <col min="26" max="26" width="14.7109375" style="12" bestFit="1" customWidth="1"/>
    <col min="27" max="27" width="36.5703125" customWidth="1"/>
  </cols>
  <sheetData>
    <row r="1" spans="1:26" ht="57.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94</v>
      </c>
      <c r="G1" s="3" t="s">
        <v>95</v>
      </c>
      <c r="H1" s="3" t="s">
        <v>96</v>
      </c>
      <c r="I1" s="3" t="s">
        <v>97</v>
      </c>
      <c r="J1" s="3" t="s">
        <v>98</v>
      </c>
      <c r="K1" s="3" t="s">
        <v>99</v>
      </c>
      <c r="L1" s="3" t="s">
        <v>100</v>
      </c>
      <c r="M1" s="3" t="s">
        <v>101</v>
      </c>
      <c r="N1" s="3" t="s">
        <v>102</v>
      </c>
      <c r="O1" s="3" t="s">
        <v>103</v>
      </c>
      <c r="P1" s="3" t="s">
        <v>104</v>
      </c>
      <c r="Q1" s="3" t="s">
        <v>105</v>
      </c>
      <c r="R1" s="3" t="s">
        <v>106</v>
      </c>
      <c r="S1" s="3" t="s">
        <v>107</v>
      </c>
      <c r="T1" s="3" t="s">
        <v>108</v>
      </c>
      <c r="U1" s="3" t="s">
        <v>109</v>
      </c>
      <c r="V1" s="3" t="s">
        <v>110</v>
      </c>
      <c r="W1" s="3" t="s">
        <v>22</v>
      </c>
      <c r="X1" s="3" t="s">
        <v>111</v>
      </c>
      <c r="Y1" s="3" t="s">
        <v>24</v>
      </c>
      <c r="Z1" s="11" t="s">
        <v>25</v>
      </c>
    </row>
    <row r="2" spans="1:26">
      <c r="A2" t="s">
        <v>26</v>
      </c>
      <c r="B2" s="4">
        <v>0</v>
      </c>
      <c r="C2" s="9">
        <v>6774933.2000000002</v>
      </c>
      <c r="D2" s="9">
        <v>-301760</v>
      </c>
      <c r="E2" s="9">
        <v>18589.32</v>
      </c>
      <c r="F2" s="10">
        <f>Monthly!F2</f>
        <v>367363.58</v>
      </c>
      <c r="G2" s="10">
        <f>F2+Monthly!G2</f>
        <v>769063.81</v>
      </c>
      <c r="H2" s="10">
        <f>G2+Monthly!H2</f>
        <v>1158002.1500000001</v>
      </c>
      <c r="I2" s="10">
        <f>H2+Monthly!I2</f>
        <v>1421038.2100000002</v>
      </c>
      <c r="J2" s="10">
        <f>I2+Monthly!J2</f>
        <v>1798781.6900000002</v>
      </c>
      <c r="K2" s="10">
        <f>J2+Monthly!K2</f>
        <v>2086444.8800000004</v>
      </c>
      <c r="L2" s="10">
        <f>K2+Monthly!L2</f>
        <v>2433527.3000000003</v>
      </c>
      <c r="M2" s="10">
        <f>L2+Monthly!M2</f>
        <v>2954524.0100000002</v>
      </c>
      <c r="N2" s="10">
        <f>M2+Monthly!N2</f>
        <v>3268791.8000000003</v>
      </c>
      <c r="O2" s="10">
        <f>N2+Monthly!O2</f>
        <v>3697766.5900000003</v>
      </c>
      <c r="P2" s="10">
        <f>O2+Monthly!P2</f>
        <v>3995907.0300000003</v>
      </c>
      <c r="Q2" s="10">
        <f>P2+Monthly!Q2</f>
        <v>4399497.54</v>
      </c>
      <c r="R2" s="10">
        <f>Q2+Monthly!R2</f>
        <v>4718490.3600000003</v>
      </c>
      <c r="S2" s="10">
        <f>R2+Monthly!S2</f>
        <v>5113893.1500000004</v>
      </c>
      <c r="T2" s="10">
        <f>S2+Monthly!T2</f>
        <v>5365377.3900000006</v>
      </c>
      <c r="U2" s="10">
        <f>T2+Monthly!U2</f>
        <v>5655619.3400000008</v>
      </c>
      <c r="V2" s="10">
        <f>U2+Monthly!V2</f>
        <v>5986343.8900000006</v>
      </c>
      <c r="W2" s="10">
        <f>V2+Monthly!W2</f>
        <v>6245003.3200000003</v>
      </c>
      <c r="X2" s="10">
        <f>W2+Monthly!X2</f>
        <v>6491762.5200000005</v>
      </c>
      <c r="Y2" s="10">
        <f>X2</f>
        <v>6491762.5200000005</v>
      </c>
      <c r="Z2" s="12">
        <f>SUM(C2+D2+E2-Y2)</f>
        <v>0</v>
      </c>
    </row>
    <row r="3" spans="1:26">
      <c r="A3" t="s">
        <v>27</v>
      </c>
      <c r="B3" s="5">
        <v>37410280.979999997</v>
      </c>
      <c r="C3" s="9">
        <v>43745242.840000004</v>
      </c>
      <c r="D3" s="9">
        <v>21389113.16</v>
      </c>
      <c r="E3" s="9">
        <v>0</v>
      </c>
      <c r="F3" s="10">
        <f>Monthly!F3</f>
        <v>198001</v>
      </c>
      <c r="G3" s="10">
        <f>F3+Monthly!G3</f>
        <v>1596098.21</v>
      </c>
      <c r="H3" s="10">
        <f>G3+Monthly!H3</f>
        <v>2565372.2199999997</v>
      </c>
      <c r="I3" s="10">
        <f>H3+Monthly!I3</f>
        <v>3798149.3299999996</v>
      </c>
      <c r="J3" s="10">
        <f>I3+Monthly!J3</f>
        <v>9652983.4899999984</v>
      </c>
      <c r="K3" s="10">
        <f>J3+Monthly!K3</f>
        <v>16375169.479999999</v>
      </c>
      <c r="L3" s="10">
        <f>K3+Monthly!L3</f>
        <v>21737187.219999999</v>
      </c>
      <c r="M3" s="10">
        <f>L3+Monthly!M3</f>
        <v>26464948.549999997</v>
      </c>
      <c r="N3" s="10">
        <f>M3+Monthly!N3</f>
        <v>33557841.409999996</v>
      </c>
      <c r="O3" s="10">
        <f>N3+Monthly!O3</f>
        <v>39845948.099999994</v>
      </c>
      <c r="P3" s="10">
        <f>O3+Monthly!P3</f>
        <v>45916489.129999995</v>
      </c>
      <c r="Q3" s="10">
        <f>P3+Monthly!Q3</f>
        <v>53962318.189999998</v>
      </c>
      <c r="R3" s="10">
        <f>Q3+Monthly!R3</f>
        <v>61093604.979999997</v>
      </c>
      <c r="S3" s="10">
        <f>R3+Monthly!S3</f>
        <v>65134356</v>
      </c>
      <c r="T3" s="10">
        <f>S3+Monthly!T3</f>
        <v>65134356</v>
      </c>
      <c r="U3" s="10">
        <f>T3+Monthly!U3</f>
        <v>65134356</v>
      </c>
      <c r="V3" s="10">
        <f>U3+Monthly!V3</f>
        <v>65134356</v>
      </c>
      <c r="W3" s="10">
        <f>V3+Monthly!W3</f>
        <v>65134356</v>
      </c>
      <c r="X3" s="10">
        <f>W3+Monthly!X3</f>
        <v>65134356</v>
      </c>
      <c r="Y3" s="10">
        <f t="shared" ref="Y3:Y66" si="0">X3</f>
        <v>65134356</v>
      </c>
      <c r="Z3" s="12">
        <f t="shared" ref="Z3:Z66" si="1">SUM(C3+D3+E3-Y3)</f>
        <v>0</v>
      </c>
    </row>
    <row r="4" spans="1:26">
      <c r="A4" t="s">
        <v>28</v>
      </c>
      <c r="B4" s="4">
        <v>0</v>
      </c>
      <c r="C4" s="9">
        <v>4257640.5999999996</v>
      </c>
      <c r="D4" s="9">
        <v>0</v>
      </c>
      <c r="E4" s="9">
        <v>4444.1499999999996</v>
      </c>
      <c r="F4" s="10">
        <f>Monthly!F4</f>
        <v>310.2</v>
      </c>
      <c r="G4" s="10">
        <f>F4+Monthly!G4</f>
        <v>99286.11</v>
      </c>
      <c r="H4" s="10">
        <f>G4+Monthly!H4</f>
        <v>249663.94</v>
      </c>
      <c r="I4" s="10">
        <f>H4+Monthly!I4</f>
        <v>542198.51</v>
      </c>
      <c r="J4" s="10">
        <f>I4+Monthly!J4</f>
        <v>835080.36</v>
      </c>
      <c r="K4" s="10">
        <f>J4+Monthly!K4</f>
        <v>1158793.55</v>
      </c>
      <c r="L4" s="10">
        <f>K4+Monthly!L4</f>
        <v>1456465.3900000001</v>
      </c>
      <c r="M4" s="10">
        <f>L4+Monthly!M4</f>
        <v>1754970.5100000002</v>
      </c>
      <c r="N4" s="10">
        <f>M4+Monthly!N4</f>
        <v>2151809.2200000002</v>
      </c>
      <c r="O4" s="10">
        <f>N4+Monthly!O4</f>
        <v>2612712.1800000002</v>
      </c>
      <c r="P4" s="10">
        <f>O4+Monthly!P4</f>
        <v>3008197.52</v>
      </c>
      <c r="Q4" s="10">
        <f>P4+Monthly!Q4</f>
        <v>3465577.0300000003</v>
      </c>
      <c r="R4" s="10">
        <f>Q4+Monthly!R4</f>
        <v>3939175.66</v>
      </c>
      <c r="S4" s="10">
        <f>R4+Monthly!S4</f>
        <v>4245937.21</v>
      </c>
      <c r="T4" s="10">
        <f>S4+Monthly!T4</f>
        <v>4256798.87</v>
      </c>
      <c r="U4" s="10">
        <f>T4+Monthly!U4</f>
        <v>4262084.75</v>
      </c>
      <c r="V4" s="10">
        <f>U4+Monthly!V4</f>
        <v>4262084.75</v>
      </c>
      <c r="W4" s="10">
        <f>V4+Monthly!W4</f>
        <v>4262084.75</v>
      </c>
      <c r="X4" s="10">
        <f>W4+Monthly!X4</f>
        <v>4262084.75</v>
      </c>
      <c r="Y4" s="10">
        <f t="shared" si="0"/>
        <v>4262084.75</v>
      </c>
      <c r="Z4" s="12">
        <f t="shared" si="1"/>
        <v>0</v>
      </c>
    </row>
    <row r="5" spans="1:26">
      <c r="A5" t="s">
        <v>29</v>
      </c>
      <c r="B5" s="4">
        <v>0</v>
      </c>
      <c r="C5" s="9">
        <v>10781660.09</v>
      </c>
      <c r="D5" s="9">
        <v>-103658.99</v>
      </c>
      <c r="E5" s="9">
        <v>19893.32</v>
      </c>
      <c r="F5" s="10">
        <f>Monthly!F5</f>
        <v>64587.59</v>
      </c>
      <c r="G5" s="10">
        <f>F5+Monthly!G5</f>
        <v>114121.48999999999</v>
      </c>
      <c r="H5" s="10">
        <f>G5+Monthly!H5</f>
        <v>714091.66</v>
      </c>
      <c r="I5" s="10">
        <f>H5+Monthly!I5</f>
        <v>1330618.0900000001</v>
      </c>
      <c r="J5" s="10">
        <f>I5+Monthly!J5</f>
        <v>2876201.47</v>
      </c>
      <c r="K5" s="10">
        <f>J5+Monthly!K5</f>
        <v>4251793.1400000006</v>
      </c>
      <c r="L5" s="10">
        <f>K5+Monthly!L5</f>
        <v>5310661.4500000011</v>
      </c>
      <c r="M5" s="10">
        <f>L5+Monthly!M5</f>
        <v>5849137.3000000017</v>
      </c>
      <c r="N5" s="10">
        <f>M5+Monthly!N5</f>
        <v>6160410.7100000018</v>
      </c>
      <c r="O5" s="10">
        <f>N5+Monthly!O5</f>
        <v>6958923.0700000022</v>
      </c>
      <c r="P5" s="10">
        <f>O5+Monthly!P5</f>
        <v>8075438.5700000022</v>
      </c>
      <c r="Q5" s="10">
        <f>P5+Monthly!Q5</f>
        <v>8540823.4600000028</v>
      </c>
      <c r="R5" s="10">
        <f>Q5+Monthly!R5</f>
        <v>8949894.7100000028</v>
      </c>
      <c r="S5" s="10">
        <f>R5+Monthly!S5</f>
        <v>9299079.5500000026</v>
      </c>
      <c r="T5" s="10">
        <f>S5+Monthly!T5</f>
        <v>9542519.9200000018</v>
      </c>
      <c r="U5" s="10">
        <f>T5+Monthly!U5</f>
        <v>9735138.1300000027</v>
      </c>
      <c r="V5" s="10">
        <f>U5+Monthly!V5</f>
        <v>9751162.450000003</v>
      </c>
      <c r="W5" s="10">
        <f>V5+Monthly!W5</f>
        <v>9988995.7300000023</v>
      </c>
      <c r="X5" s="10">
        <f>W5+Monthly!X5</f>
        <v>10697894.420000002</v>
      </c>
      <c r="Y5" s="10">
        <f t="shared" si="0"/>
        <v>10697894.420000002</v>
      </c>
      <c r="Z5" s="12">
        <f t="shared" si="1"/>
        <v>-1.862645149230957E-9</v>
      </c>
    </row>
    <row r="6" spans="1:26">
      <c r="A6" t="s">
        <v>30</v>
      </c>
      <c r="B6" s="4">
        <v>0</v>
      </c>
      <c r="C6" s="9">
        <v>3149608.3</v>
      </c>
      <c r="D6" s="9">
        <v>-1306703.1199999999</v>
      </c>
      <c r="E6" s="9">
        <v>6493.61</v>
      </c>
      <c r="F6" s="10">
        <f>Monthly!F6</f>
        <v>98474.19</v>
      </c>
      <c r="G6" s="10">
        <f>F6+Monthly!G6</f>
        <v>216891.03000000003</v>
      </c>
      <c r="H6" s="10">
        <f>G6+Monthly!H6</f>
        <v>277184.2</v>
      </c>
      <c r="I6" s="10">
        <f>H6+Monthly!I6</f>
        <v>351647.67000000004</v>
      </c>
      <c r="J6" s="10">
        <f>I6+Monthly!J6</f>
        <v>410283.44000000006</v>
      </c>
      <c r="K6" s="10">
        <f>J6+Monthly!K6</f>
        <v>448789.64000000007</v>
      </c>
      <c r="L6" s="10">
        <f>K6+Monthly!L6</f>
        <v>527795.44000000006</v>
      </c>
      <c r="M6" s="10">
        <f>L6+Monthly!M6</f>
        <v>649733.06000000006</v>
      </c>
      <c r="N6" s="10">
        <f>M6+Monthly!N6</f>
        <v>776042.82000000007</v>
      </c>
      <c r="O6" s="10">
        <f>N6+Monthly!O6</f>
        <v>857802.4800000001</v>
      </c>
      <c r="P6" s="10">
        <f>O6+Monthly!P6</f>
        <v>951860.04</v>
      </c>
      <c r="Q6" s="10">
        <f>P6+Monthly!Q6</f>
        <v>1062702.8</v>
      </c>
      <c r="R6" s="10">
        <f>Q6+Monthly!R6</f>
        <v>1200197.6300000001</v>
      </c>
      <c r="S6" s="10">
        <f>R6+Monthly!S6</f>
        <v>1321368.04</v>
      </c>
      <c r="T6" s="10">
        <f>S6+Monthly!T6</f>
        <v>1397070.44</v>
      </c>
      <c r="U6" s="10">
        <f>T6+Monthly!U6</f>
        <v>1485623.7999999998</v>
      </c>
      <c r="V6" s="10">
        <f>U6+Monthly!V6</f>
        <v>1597887.3299999998</v>
      </c>
      <c r="W6" s="10">
        <f>V6+Monthly!W6</f>
        <v>1662232.13</v>
      </c>
      <c r="X6" s="10">
        <f>W6+Monthly!X6</f>
        <v>1849398.7899999998</v>
      </c>
      <c r="Y6" s="10">
        <f t="shared" si="0"/>
        <v>1849398.7899999998</v>
      </c>
      <c r="Z6" s="12">
        <f t="shared" si="1"/>
        <v>2.3283064365386963E-10</v>
      </c>
    </row>
    <row r="7" spans="1:26">
      <c r="A7" t="s">
        <v>31</v>
      </c>
      <c r="B7" s="5">
        <v>12634547.15</v>
      </c>
      <c r="C7" s="9">
        <v>15150690.51</v>
      </c>
      <c r="D7" s="9">
        <v>2011448.1099999994</v>
      </c>
      <c r="E7" s="9">
        <v>15404.38</v>
      </c>
      <c r="F7" s="10">
        <f>Monthly!F7</f>
        <v>0</v>
      </c>
      <c r="G7" s="10">
        <f>F7+Monthly!G7</f>
        <v>560075.99</v>
      </c>
      <c r="H7" s="10">
        <f>G7+Monthly!H7</f>
        <v>800396.66999999993</v>
      </c>
      <c r="I7" s="10">
        <f>H7+Monthly!I7</f>
        <v>2269928.9699999997</v>
      </c>
      <c r="J7" s="10">
        <f>I7+Monthly!J7</f>
        <v>3440024.1899999995</v>
      </c>
      <c r="K7" s="10">
        <f>J7+Monthly!K7</f>
        <v>4969314.8</v>
      </c>
      <c r="L7" s="10">
        <f>K7+Monthly!L7</f>
        <v>5858441.4399999995</v>
      </c>
      <c r="M7" s="10">
        <f>L7+Monthly!M7</f>
        <v>6598064.0299999993</v>
      </c>
      <c r="N7" s="10">
        <f>M7+Monthly!N7</f>
        <v>8121517.5799999991</v>
      </c>
      <c r="O7" s="10">
        <f>N7+Monthly!O7</f>
        <v>9944120.8999999985</v>
      </c>
      <c r="P7" s="10">
        <f>O7+Monthly!P7</f>
        <v>10790455.689999998</v>
      </c>
      <c r="Q7" s="10">
        <f>P7+Monthly!Q7</f>
        <v>11320898.979999997</v>
      </c>
      <c r="R7" s="10">
        <f>Q7+Monthly!R7</f>
        <v>12372365.049999997</v>
      </c>
      <c r="S7" s="10">
        <f>R7+Monthly!S7</f>
        <v>13244581.109999998</v>
      </c>
      <c r="T7" s="10">
        <f>S7+Monthly!T7</f>
        <v>14648981.039999997</v>
      </c>
      <c r="U7" s="10">
        <f>T7+Monthly!U7</f>
        <v>15247572.319999997</v>
      </c>
      <c r="V7" s="10">
        <f>U7+Monthly!V7</f>
        <v>15865264.939999996</v>
      </c>
      <c r="W7" s="10">
        <f>V7+Monthly!W7</f>
        <v>16612441.949999996</v>
      </c>
      <c r="X7" s="10">
        <f>W7+Monthly!X7</f>
        <v>17177542.999999996</v>
      </c>
      <c r="Y7" s="10">
        <f t="shared" si="0"/>
        <v>17177542.999999996</v>
      </c>
      <c r="Z7" s="12">
        <f t="shared" si="1"/>
        <v>0</v>
      </c>
    </row>
    <row r="8" spans="1:26">
      <c r="A8" t="s">
        <v>32</v>
      </c>
      <c r="B8" s="4">
        <v>0</v>
      </c>
      <c r="C8" s="9">
        <v>8012730.3099999996</v>
      </c>
      <c r="D8" s="9">
        <v>0</v>
      </c>
      <c r="E8" s="9">
        <v>0</v>
      </c>
      <c r="F8" s="10">
        <f>Monthly!F8</f>
        <v>77736.2</v>
      </c>
      <c r="G8" s="10">
        <f>F8+Monthly!G8</f>
        <v>289746.05000000005</v>
      </c>
      <c r="H8" s="10">
        <f>G8+Monthly!H8</f>
        <v>599795.5</v>
      </c>
      <c r="I8" s="10">
        <f>H8+Monthly!I8</f>
        <v>991448.79</v>
      </c>
      <c r="J8" s="10">
        <f>I8+Monthly!J8</f>
        <v>1352985.87</v>
      </c>
      <c r="K8" s="10">
        <f>J8+Monthly!K8</f>
        <v>1970099.83</v>
      </c>
      <c r="L8" s="10">
        <f>K8+Monthly!L8</f>
        <v>2386315.9300000002</v>
      </c>
      <c r="M8" s="10">
        <f>L8+Monthly!M8</f>
        <v>2774679.77</v>
      </c>
      <c r="N8" s="10">
        <f>M8+Monthly!N8</f>
        <v>3304210.81</v>
      </c>
      <c r="O8" s="10">
        <f>N8+Monthly!O8</f>
        <v>3792149.11</v>
      </c>
      <c r="P8" s="10">
        <f>O8+Monthly!P8</f>
        <v>4303045.17</v>
      </c>
      <c r="Q8" s="10">
        <f>P8+Monthly!Q8</f>
        <v>5017746.8599999994</v>
      </c>
      <c r="R8" s="10">
        <f>Q8+Monthly!R8</f>
        <v>6112422.1199999992</v>
      </c>
      <c r="S8" s="10">
        <f>R8+Monthly!S8</f>
        <v>6827860.0099999998</v>
      </c>
      <c r="T8" s="10">
        <f>S8+Monthly!T8</f>
        <v>7366079.9100000001</v>
      </c>
      <c r="U8" s="10">
        <f>T8+Monthly!U8</f>
        <v>7684128.9500000002</v>
      </c>
      <c r="V8" s="10">
        <f>U8+Monthly!V8</f>
        <v>7955303.9500000002</v>
      </c>
      <c r="W8" s="10">
        <f>V8+Monthly!W8</f>
        <v>8006098.7400000002</v>
      </c>
      <c r="X8" s="10">
        <f>W8+Monthly!X8</f>
        <v>8012730.3100000005</v>
      </c>
      <c r="Y8" s="10">
        <f t="shared" si="0"/>
        <v>8012730.3100000005</v>
      </c>
      <c r="Z8" s="12">
        <f t="shared" si="1"/>
        <v>-9.3132257461547852E-10</v>
      </c>
    </row>
    <row r="9" spans="1:26">
      <c r="A9" t="s">
        <v>33</v>
      </c>
      <c r="B9" s="4">
        <v>0</v>
      </c>
      <c r="C9" s="9">
        <v>3967462.02</v>
      </c>
      <c r="D9" s="9">
        <v>-805161.20999999973</v>
      </c>
      <c r="E9" s="9">
        <v>0</v>
      </c>
      <c r="F9" s="10">
        <f>Monthly!F9</f>
        <v>7650</v>
      </c>
      <c r="G9" s="10">
        <f>F9+Monthly!G9</f>
        <v>166048.18999999997</v>
      </c>
      <c r="H9" s="10">
        <f>G9+Monthly!H9</f>
        <v>285000.94999999995</v>
      </c>
      <c r="I9" s="10">
        <f>H9+Monthly!I9</f>
        <v>452678.99999999994</v>
      </c>
      <c r="J9" s="10">
        <f>I9+Monthly!J9</f>
        <v>683476.2</v>
      </c>
      <c r="K9" s="10">
        <f>J9+Monthly!K9</f>
        <v>875088.26</v>
      </c>
      <c r="L9" s="10">
        <f>K9+Monthly!L9</f>
        <v>1023237.8</v>
      </c>
      <c r="M9" s="10">
        <f>L9+Monthly!M9</f>
        <v>1287386.44</v>
      </c>
      <c r="N9" s="10">
        <f>M9+Monthly!N9</f>
        <v>1467841.29</v>
      </c>
      <c r="O9" s="10">
        <f>N9+Monthly!O9</f>
        <v>1673085.22</v>
      </c>
      <c r="P9" s="10">
        <f>O9+Monthly!P9</f>
        <v>1973164.95</v>
      </c>
      <c r="Q9" s="10">
        <f>P9+Monthly!Q9</f>
        <v>2104582.6799999997</v>
      </c>
      <c r="R9" s="10">
        <f>Q9+Monthly!R9</f>
        <v>2429604.6199999996</v>
      </c>
      <c r="S9" s="10">
        <f>R9+Monthly!S9</f>
        <v>2692299.6999999997</v>
      </c>
      <c r="T9" s="10">
        <f>S9+Monthly!T9</f>
        <v>2803623.65</v>
      </c>
      <c r="U9" s="10">
        <f>T9+Monthly!U9</f>
        <v>2900912.1799999997</v>
      </c>
      <c r="V9" s="10">
        <f>U9+Monthly!V9</f>
        <v>3035004.76</v>
      </c>
      <c r="W9" s="10">
        <f>V9+Monthly!W9</f>
        <v>3065371.9099999997</v>
      </c>
      <c r="X9" s="10">
        <f>W9+Monthly!X9</f>
        <v>3162300.8099999996</v>
      </c>
      <c r="Y9" s="10">
        <f t="shared" si="0"/>
        <v>3162300.8099999996</v>
      </c>
      <c r="Z9" s="12">
        <f t="shared" si="1"/>
        <v>9.3132257461547852E-10</v>
      </c>
    </row>
    <row r="10" spans="1:26">
      <c r="A10" t="s">
        <v>34</v>
      </c>
      <c r="B10" s="5">
        <v>18720516.199999999</v>
      </c>
      <c r="C10" s="9">
        <v>22600992.390000001</v>
      </c>
      <c r="D10" s="9">
        <v>-3182118.32</v>
      </c>
      <c r="E10" s="9">
        <v>7575</v>
      </c>
      <c r="F10" s="10">
        <f>Monthly!F10</f>
        <v>0</v>
      </c>
      <c r="G10" s="10">
        <f>F10+Monthly!G10</f>
        <v>0</v>
      </c>
      <c r="H10" s="10">
        <f>G10+Monthly!H10</f>
        <v>0</v>
      </c>
      <c r="I10" s="10">
        <f>H10+Monthly!I10</f>
        <v>1304.75</v>
      </c>
      <c r="J10" s="10">
        <f>I10+Monthly!J10</f>
        <v>163516.04999999999</v>
      </c>
      <c r="K10" s="10">
        <f>J10+Monthly!K10</f>
        <v>524001.20999999996</v>
      </c>
      <c r="L10" s="10">
        <f>K10+Monthly!L10</f>
        <v>1206233.4500000002</v>
      </c>
      <c r="M10" s="10">
        <f>L10+Monthly!M10</f>
        <v>3365640.1700000004</v>
      </c>
      <c r="N10" s="10">
        <f>M10+Monthly!N10</f>
        <v>4476085.3100000005</v>
      </c>
      <c r="O10" s="10">
        <f>N10+Monthly!O10</f>
        <v>5867898.1699999999</v>
      </c>
      <c r="P10" s="10">
        <f>O10+Monthly!P10</f>
        <v>7098467.6799999997</v>
      </c>
      <c r="Q10" s="10">
        <f>P10+Monthly!Q10</f>
        <v>8079869.4299999997</v>
      </c>
      <c r="R10" s="10">
        <f>Q10+Monthly!R10</f>
        <v>10497276.34</v>
      </c>
      <c r="S10" s="10">
        <f>R10+Monthly!S10</f>
        <v>12928902.469999999</v>
      </c>
      <c r="T10" s="10">
        <f>S10+Monthly!T10</f>
        <v>14299252.439999998</v>
      </c>
      <c r="U10" s="10">
        <f>T10+Monthly!U10</f>
        <v>15581890.099999998</v>
      </c>
      <c r="V10" s="10">
        <f>U10+Monthly!V10</f>
        <v>16888372.779999997</v>
      </c>
      <c r="W10" s="10">
        <f>V10+Monthly!W10</f>
        <v>17789558.759999998</v>
      </c>
      <c r="X10" s="10">
        <f>W10+Monthly!X10</f>
        <v>19426449.069999997</v>
      </c>
      <c r="Y10" s="10">
        <f t="shared" si="0"/>
        <v>19426449.069999997</v>
      </c>
      <c r="Z10" s="12">
        <f t="shared" si="1"/>
        <v>3.7252902984619141E-9</v>
      </c>
    </row>
    <row r="11" spans="1:26">
      <c r="A11" t="s">
        <v>35</v>
      </c>
      <c r="B11" s="4">
        <v>0</v>
      </c>
      <c r="C11" s="9">
        <v>12355148.83</v>
      </c>
      <c r="D11" s="9">
        <v>-4403004</v>
      </c>
      <c r="E11" s="9">
        <v>0</v>
      </c>
      <c r="F11" s="10">
        <f>Monthly!F11</f>
        <v>6387.43</v>
      </c>
      <c r="G11" s="10">
        <f>F11+Monthly!G11</f>
        <v>374519.73</v>
      </c>
      <c r="H11" s="10">
        <f>G11+Monthly!H11</f>
        <v>699565.2</v>
      </c>
      <c r="I11" s="10">
        <f>H11+Monthly!I11</f>
        <v>1214979.8899999999</v>
      </c>
      <c r="J11" s="10">
        <f>I11+Monthly!J11</f>
        <v>1808694.25</v>
      </c>
      <c r="K11" s="10">
        <f>J11+Monthly!K11</f>
        <v>2235895.0699999998</v>
      </c>
      <c r="L11" s="10">
        <f>K11+Monthly!L11</f>
        <v>2797445.8699999996</v>
      </c>
      <c r="M11" s="10">
        <f>L11+Monthly!M11</f>
        <v>3521990.1399999997</v>
      </c>
      <c r="N11" s="10">
        <f>M11+Monthly!N11</f>
        <v>4095606.7299999995</v>
      </c>
      <c r="O11" s="10">
        <f>N11+Monthly!O11</f>
        <v>4514790.5</v>
      </c>
      <c r="P11" s="10">
        <f>O11+Monthly!P11</f>
        <v>4865712.62</v>
      </c>
      <c r="Q11" s="10">
        <f>P11+Monthly!Q11</f>
        <v>5447044.54</v>
      </c>
      <c r="R11" s="10">
        <f>Q11+Monthly!R11</f>
        <v>6061991.96</v>
      </c>
      <c r="S11" s="10">
        <f>R11+Monthly!S11</f>
        <v>6649777.0300000003</v>
      </c>
      <c r="T11" s="10">
        <f>S11+Monthly!T11</f>
        <v>7257369.8399999999</v>
      </c>
      <c r="U11" s="10">
        <f>T11+Monthly!U11</f>
        <v>7760555.29</v>
      </c>
      <c r="V11" s="10">
        <f>U11+Monthly!V11</f>
        <v>7952144.8300000001</v>
      </c>
      <c r="W11" s="10">
        <f>V11+Monthly!W11</f>
        <v>7952144.8300000001</v>
      </c>
      <c r="X11" s="10">
        <f>W11+Monthly!X11</f>
        <v>7952144.8300000001</v>
      </c>
      <c r="Y11" s="10">
        <f t="shared" si="0"/>
        <v>7952144.8300000001</v>
      </c>
      <c r="Z11" s="12">
        <f t="shared" si="1"/>
        <v>0</v>
      </c>
    </row>
    <row r="12" spans="1:26">
      <c r="A12" t="s">
        <v>36</v>
      </c>
      <c r="B12" s="4">
        <v>0</v>
      </c>
      <c r="C12" s="9">
        <v>8562767.3599999994</v>
      </c>
      <c r="D12" s="9">
        <v>-3510247.65</v>
      </c>
      <c r="E12" s="9">
        <v>29831.360000000001</v>
      </c>
      <c r="F12" s="10">
        <f>Monthly!F12</f>
        <v>10885.019999999999</v>
      </c>
      <c r="G12" s="10">
        <f>F12+Monthly!G12</f>
        <v>104498.91000000002</v>
      </c>
      <c r="H12" s="10">
        <f>G12+Monthly!H12</f>
        <v>182013.66000000003</v>
      </c>
      <c r="I12" s="10">
        <f>H12+Monthly!I12</f>
        <v>430355.87</v>
      </c>
      <c r="J12" s="10">
        <f>I12+Monthly!J12</f>
        <v>574997.23</v>
      </c>
      <c r="K12" s="10">
        <f>J12+Monthly!K12</f>
        <v>728566.82</v>
      </c>
      <c r="L12" s="10">
        <f>K12+Monthly!L12</f>
        <v>875818.67999999993</v>
      </c>
      <c r="M12" s="10">
        <f>L12+Monthly!M12</f>
        <v>1071567.0999999999</v>
      </c>
      <c r="N12" s="10">
        <f>M12+Monthly!N12</f>
        <v>1250546.8199999998</v>
      </c>
      <c r="O12" s="10">
        <f>N12+Monthly!O12</f>
        <v>1634504.2699999998</v>
      </c>
      <c r="P12" s="10">
        <f>O12+Monthly!P12</f>
        <v>1827066.9599999997</v>
      </c>
      <c r="Q12" s="10">
        <f>P12+Monthly!Q12</f>
        <v>2088790.5899999999</v>
      </c>
      <c r="R12" s="10">
        <f>Q12+Monthly!R12</f>
        <v>2411928.71</v>
      </c>
      <c r="S12" s="10">
        <f>R12+Monthly!S12</f>
        <v>2528379.4300000002</v>
      </c>
      <c r="T12" s="10">
        <f>S12+Monthly!T12</f>
        <v>3042532.73</v>
      </c>
      <c r="U12" s="10">
        <f>T12+Monthly!U12</f>
        <v>3588649.98</v>
      </c>
      <c r="V12" s="10">
        <f>U12+Monthly!V12</f>
        <v>4062587.86</v>
      </c>
      <c r="W12" s="10">
        <f>V12+Monthly!W12</f>
        <v>4604460.75</v>
      </c>
      <c r="X12" s="10">
        <f>W12+Monthly!X12</f>
        <v>5082351.07</v>
      </c>
      <c r="Y12" s="10">
        <f t="shared" si="0"/>
        <v>5082351.07</v>
      </c>
      <c r="Z12" s="12">
        <f t="shared" si="1"/>
        <v>-9.3132257461547852E-10</v>
      </c>
    </row>
    <row r="13" spans="1:26">
      <c r="A13" t="s">
        <v>37</v>
      </c>
      <c r="B13" s="4">
        <v>0</v>
      </c>
      <c r="C13" s="9">
        <v>292480.53999999998</v>
      </c>
      <c r="D13" s="9">
        <v>25288.33</v>
      </c>
      <c r="E13" s="9">
        <v>21.02</v>
      </c>
      <c r="F13" s="10">
        <f>Monthly!F13</f>
        <v>487.69</v>
      </c>
      <c r="G13" s="10">
        <f>F13+Monthly!G13</f>
        <v>13342.400000000001</v>
      </c>
      <c r="H13" s="10">
        <f>G13+Monthly!H13</f>
        <v>54792.149999999994</v>
      </c>
      <c r="I13" s="10">
        <f>H13+Monthly!I13</f>
        <v>87049.16</v>
      </c>
      <c r="J13" s="10">
        <f>I13+Monthly!J13</f>
        <v>117568.24</v>
      </c>
      <c r="K13" s="10">
        <f>J13+Monthly!K13</f>
        <v>165230.69</v>
      </c>
      <c r="L13" s="10">
        <f>K13+Monthly!L13</f>
        <v>212151.97</v>
      </c>
      <c r="M13" s="10">
        <f>L13+Monthly!M13</f>
        <v>228237</v>
      </c>
      <c r="N13" s="10">
        <f>M13+Monthly!N13</f>
        <v>268795.14</v>
      </c>
      <c r="O13" s="10">
        <f>N13+Monthly!O13</f>
        <v>292296.39</v>
      </c>
      <c r="P13" s="10">
        <f>O13+Monthly!P13</f>
        <v>292296.39</v>
      </c>
      <c r="Q13" s="10">
        <f>P13+Monthly!Q13</f>
        <v>292296.39</v>
      </c>
      <c r="R13" s="10">
        <f>Q13+Monthly!R13</f>
        <v>292296.39</v>
      </c>
      <c r="S13" s="10">
        <f>R13+Monthly!S13</f>
        <v>292296.39</v>
      </c>
      <c r="T13" s="10">
        <f>S13+Monthly!T13</f>
        <v>292501.56</v>
      </c>
      <c r="U13" s="10">
        <f>T13+Monthly!U13</f>
        <v>298011.15000000002</v>
      </c>
      <c r="V13" s="10">
        <f>U13+Monthly!V13</f>
        <v>304269.04000000004</v>
      </c>
      <c r="W13" s="10">
        <f>V13+Monthly!W13</f>
        <v>317789.89</v>
      </c>
      <c r="X13" s="10">
        <f>W13+Monthly!X13</f>
        <v>317789.89</v>
      </c>
      <c r="Y13" s="10">
        <f t="shared" si="0"/>
        <v>317789.89</v>
      </c>
      <c r="Z13" s="12">
        <f t="shared" si="1"/>
        <v>0</v>
      </c>
    </row>
    <row r="14" spans="1:26">
      <c r="A14" t="s">
        <v>38</v>
      </c>
      <c r="B14" s="4">
        <v>0</v>
      </c>
      <c r="C14" s="9">
        <v>4221269.62</v>
      </c>
      <c r="D14" s="9">
        <v>-1268144.6200000001</v>
      </c>
      <c r="E14" s="9">
        <v>0</v>
      </c>
      <c r="F14" s="10">
        <f>Monthly!F14</f>
        <v>0</v>
      </c>
      <c r="G14" s="10">
        <f>F14+Monthly!G14</f>
        <v>313737</v>
      </c>
      <c r="H14" s="10">
        <f>G14+Monthly!H14</f>
        <v>484953.28</v>
      </c>
      <c r="I14" s="10">
        <f>H14+Monthly!I14</f>
        <v>695502.08000000007</v>
      </c>
      <c r="J14" s="10">
        <f>I14+Monthly!J14</f>
        <v>865129.44000000006</v>
      </c>
      <c r="K14" s="10">
        <f>J14+Monthly!K14</f>
        <v>1024855.65</v>
      </c>
      <c r="L14" s="10">
        <f>K14+Monthly!L14</f>
        <v>1390267.28</v>
      </c>
      <c r="M14" s="10">
        <f>L14+Monthly!M14</f>
        <v>1644368.83</v>
      </c>
      <c r="N14" s="10">
        <f>M14+Monthly!N14</f>
        <v>1805466.82</v>
      </c>
      <c r="O14" s="10">
        <f>N14+Monthly!O14</f>
        <v>2086807.82</v>
      </c>
      <c r="P14" s="10">
        <f>O14+Monthly!P14</f>
        <v>2361558.59</v>
      </c>
      <c r="Q14" s="10">
        <f>P14+Monthly!Q14</f>
        <v>2546563.9</v>
      </c>
      <c r="R14" s="10">
        <f>Q14+Monthly!R14</f>
        <v>2627066</v>
      </c>
      <c r="S14" s="10">
        <f>R14+Monthly!S14</f>
        <v>2826403.37</v>
      </c>
      <c r="T14" s="10">
        <f>S14+Monthly!T14</f>
        <v>2953125</v>
      </c>
      <c r="U14" s="10">
        <f>T14+Monthly!U14</f>
        <v>2953125</v>
      </c>
      <c r="V14" s="10">
        <f>U14+Monthly!V14</f>
        <v>2953125</v>
      </c>
      <c r="W14" s="10">
        <f>V14+Monthly!W14</f>
        <v>2953125</v>
      </c>
      <c r="X14" s="10">
        <f>W14+Monthly!X14</f>
        <v>2953125</v>
      </c>
      <c r="Y14" s="10">
        <f t="shared" si="0"/>
        <v>2953125</v>
      </c>
      <c r="Z14" s="12">
        <f t="shared" si="1"/>
        <v>0</v>
      </c>
    </row>
    <row r="15" spans="1:26">
      <c r="A15" t="s">
        <v>39</v>
      </c>
      <c r="B15" s="4">
        <v>0</v>
      </c>
      <c r="C15" s="9">
        <v>10680110.74</v>
      </c>
      <c r="D15" s="9">
        <v>1423419.19</v>
      </c>
      <c r="E15" s="9">
        <v>820</v>
      </c>
      <c r="F15" s="10">
        <f>Monthly!F15</f>
        <v>104910.74</v>
      </c>
      <c r="G15" s="10">
        <f>F15+Monthly!G15</f>
        <v>434149.04000000004</v>
      </c>
      <c r="H15" s="10">
        <f>G15+Monthly!H15</f>
        <v>769396.96</v>
      </c>
      <c r="I15" s="10">
        <f>H15+Monthly!I15</f>
        <v>1260394.17</v>
      </c>
      <c r="J15" s="10">
        <f>I15+Monthly!J15</f>
        <v>1952309.94</v>
      </c>
      <c r="K15" s="10">
        <f>J15+Monthly!K15</f>
        <v>2578894.88</v>
      </c>
      <c r="L15" s="10">
        <f>K15+Monthly!L15</f>
        <v>3172597.17</v>
      </c>
      <c r="M15" s="10">
        <f>L15+Monthly!M15</f>
        <v>3921923.57</v>
      </c>
      <c r="N15" s="10">
        <f>M15+Monthly!N15</f>
        <v>4833346.04</v>
      </c>
      <c r="O15" s="10">
        <f>N15+Monthly!O15</f>
        <v>5723589.0700000003</v>
      </c>
      <c r="P15" s="10">
        <f>O15+Monthly!P15</f>
        <v>6595825.7200000007</v>
      </c>
      <c r="Q15" s="10">
        <f>P15+Monthly!Q15</f>
        <v>7355669.120000001</v>
      </c>
      <c r="R15" s="10">
        <f>Q15+Monthly!R15</f>
        <v>8274438.6800000006</v>
      </c>
      <c r="S15" s="10">
        <f>R15+Monthly!S15</f>
        <v>9098419.1699999999</v>
      </c>
      <c r="T15" s="10">
        <f>S15+Monthly!T15</f>
        <v>10050828.6</v>
      </c>
      <c r="U15" s="10">
        <f>T15+Monthly!U15</f>
        <v>10812935.02</v>
      </c>
      <c r="V15" s="10">
        <f>U15+Monthly!V15</f>
        <v>11449643.33</v>
      </c>
      <c r="W15" s="10">
        <f>V15+Monthly!W15</f>
        <v>11816597.49</v>
      </c>
      <c r="X15" s="10">
        <f>W15+Monthly!X15</f>
        <v>12104349.93</v>
      </c>
      <c r="Y15" s="10">
        <f t="shared" si="0"/>
        <v>12104349.93</v>
      </c>
      <c r="Z15" s="12">
        <f t="shared" si="1"/>
        <v>0</v>
      </c>
    </row>
    <row r="16" spans="1:26">
      <c r="A16" t="s">
        <v>40</v>
      </c>
      <c r="B16" s="5">
        <v>15643059.699999999</v>
      </c>
      <c r="C16" s="9">
        <v>18885626.18</v>
      </c>
      <c r="D16" s="9">
        <v>-3952353.8499999996</v>
      </c>
      <c r="E16" s="9">
        <v>67055.91</v>
      </c>
      <c r="F16" s="10">
        <f>Monthly!F16</f>
        <v>0</v>
      </c>
      <c r="G16" s="10">
        <f>F16+Monthly!G16</f>
        <v>0</v>
      </c>
      <c r="H16" s="10">
        <f>G16+Monthly!H16</f>
        <v>0</v>
      </c>
      <c r="I16" s="10">
        <f>H16+Monthly!I16</f>
        <v>0</v>
      </c>
      <c r="J16" s="10">
        <f>I16+Monthly!J16</f>
        <v>0</v>
      </c>
      <c r="K16" s="10">
        <f>J16+Monthly!K16</f>
        <v>0</v>
      </c>
      <c r="L16" s="10">
        <f>K16+Monthly!L16</f>
        <v>0</v>
      </c>
      <c r="M16" s="10">
        <f>L16+Monthly!M16</f>
        <v>43479.600000000006</v>
      </c>
      <c r="N16" s="10">
        <f>M16+Monthly!N16</f>
        <v>211926.25999999998</v>
      </c>
      <c r="O16" s="10">
        <f>N16+Monthly!O16</f>
        <v>666449.79</v>
      </c>
      <c r="P16" s="10">
        <f>O16+Monthly!P16</f>
        <v>1122610.46</v>
      </c>
      <c r="Q16" s="10">
        <f>P16+Monthly!Q16</f>
        <v>1905904.0899999999</v>
      </c>
      <c r="R16" s="10">
        <f>Q16+Monthly!R16</f>
        <v>3431858.13</v>
      </c>
      <c r="S16" s="10">
        <f>R16+Monthly!S16</f>
        <v>3927693.6</v>
      </c>
      <c r="T16" s="10">
        <f>S16+Monthly!T16</f>
        <v>5068577.25</v>
      </c>
      <c r="U16" s="10">
        <f>T16+Monthly!U16</f>
        <v>5758766.6500000004</v>
      </c>
      <c r="V16" s="10">
        <f>U16+Monthly!V16</f>
        <v>6871767.5100000007</v>
      </c>
      <c r="W16" s="10">
        <f>V16+Monthly!W16</f>
        <v>10870475.040000003</v>
      </c>
      <c r="X16" s="10">
        <f>W16+Monthly!X16</f>
        <v>15000328.240000002</v>
      </c>
      <c r="Y16" s="10">
        <f t="shared" si="0"/>
        <v>15000328.240000002</v>
      </c>
      <c r="Z16" s="12">
        <f t="shared" si="1"/>
        <v>-1.862645149230957E-9</v>
      </c>
    </row>
    <row r="17" spans="1:26">
      <c r="A17" t="s">
        <v>41</v>
      </c>
      <c r="B17" s="4">
        <v>0</v>
      </c>
      <c r="C17" s="9">
        <v>2528078.9300000002</v>
      </c>
      <c r="D17" s="9">
        <v>-158764.45000000001</v>
      </c>
      <c r="E17" s="9">
        <v>1746.97</v>
      </c>
      <c r="F17" s="10">
        <f>Monthly!F17</f>
        <v>0</v>
      </c>
      <c r="G17" s="10">
        <f>F17+Monthly!G17</f>
        <v>27502.03</v>
      </c>
      <c r="H17" s="10">
        <f>G17+Monthly!H17</f>
        <v>282178.07</v>
      </c>
      <c r="I17" s="10">
        <f>H17+Monthly!I17</f>
        <v>450827.79000000004</v>
      </c>
      <c r="J17" s="10">
        <f>I17+Monthly!J17</f>
        <v>728450.74</v>
      </c>
      <c r="K17" s="10">
        <f>J17+Monthly!K17</f>
        <v>910945.98</v>
      </c>
      <c r="L17" s="10">
        <f>K17+Monthly!L17</f>
        <v>1084834.77</v>
      </c>
      <c r="M17" s="10">
        <f>L17+Monthly!M17</f>
        <v>1293495.46</v>
      </c>
      <c r="N17" s="10">
        <f>M17+Monthly!N17</f>
        <v>1477348.76</v>
      </c>
      <c r="O17" s="10">
        <f>N17+Monthly!O17</f>
        <v>1537076.66</v>
      </c>
      <c r="P17" s="10">
        <f>O17+Monthly!P17</f>
        <v>1637416.23</v>
      </c>
      <c r="Q17" s="10">
        <f>P17+Monthly!Q17</f>
        <v>1767009.67</v>
      </c>
      <c r="R17" s="10">
        <f>Q17+Monthly!R17</f>
        <v>2076569.3399999999</v>
      </c>
      <c r="S17" s="10">
        <f>R17+Monthly!S17</f>
        <v>2268264.5699999998</v>
      </c>
      <c r="T17" s="10">
        <f>S17+Monthly!T17</f>
        <v>2370511.4499999997</v>
      </c>
      <c r="U17" s="10">
        <f>T17+Monthly!U17</f>
        <v>2371061.4499999997</v>
      </c>
      <c r="V17" s="10">
        <f>U17+Monthly!V17</f>
        <v>2371061.4499999997</v>
      </c>
      <c r="W17" s="10">
        <f>V17+Monthly!W17</f>
        <v>2371061.4499999997</v>
      </c>
      <c r="X17" s="10">
        <f>W17+Monthly!X17</f>
        <v>2371061.4499999997</v>
      </c>
      <c r="Y17" s="10">
        <f t="shared" si="0"/>
        <v>2371061.4499999997</v>
      </c>
      <c r="Z17" s="12">
        <f t="shared" si="1"/>
        <v>4.6566128730773926E-10</v>
      </c>
    </row>
    <row r="18" spans="1:26">
      <c r="A18" t="s">
        <v>42</v>
      </c>
      <c r="B18" s="4">
        <v>0</v>
      </c>
      <c r="C18" s="9">
        <v>5212625.41</v>
      </c>
      <c r="D18" s="9">
        <v>0</v>
      </c>
      <c r="E18" s="9">
        <v>0</v>
      </c>
      <c r="F18" s="10">
        <f>Monthly!F18</f>
        <v>302027.83</v>
      </c>
      <c r="G18" s="10">
        <f>F18+Monthly!G18</f>
        <v>663932.12000000011</v>
      </c>
      <c r="H18" s="10">
        <f>G18+Monthly!H18</f>
        <v>1054691.9500000002</v>
      </c>
      <c r="I18" s="10">
        <f>H18+Monthly!I18</f>
        <v>1403486.8800000001</v>
      </c>
      <c r="J18" s="10">
        <f>I18+Monthly!J18</f>
        <v>1897008.1700000002</v>
      </c>
      <c r="K18" s="10">
        <f>J18+Monthly!K18</f>
        <v>2517749.98</v>
      </c>
      <c r="L18" s="10">
        <f>K18+Monthly!L18</f>
        <v>2900942.34</v>
      </c>
      <c r="M18" s="10">
        <f>L18+Monthly!M18</f>
        <v>3364077.1599999997</v>
      </c>
      <c r="N18" s="10">
        <f>M18+Monthly!N18</f>
        <v>3842760.76</v>
      </c>
      <c r="O18" s="10">
        <f>N18+Monthly!O18</f>
        <v>4312622.3599999994</v>
      </c>
      <c r="P18" s="10">
        <f>O18+Monthly!P18</f>
        <v>4675856.6599999992</v>
      </c>
      <c r="Q18" s="10">
        <f>P18+Monthly!Q18</f>
        <v>5212625.4099999992</v>
      </c>
      <c r="R18" s="10">
        <f>Q18+Monthly!R18</f>
        <v>5212625.4099999992</v>
      </c>
      <c r="S18" s="10">
        <f>R18+Monthly!S18</f>
        <v>5212625.4099999992</v>
      </c>
      <c r="T18" s="10">
        <f>S18+Monthly!T18</f>
        <v>5212625.4099999992</v>
      </c>
      <c r="U18" s="10">
        <f>T18+Monthly!U18</f>
        <v>5212625.4099999992</v>
      </c>
      <c r="V18" s="10">
        <f>U18+Monthly!V18</f>
        <v>5212625.4099999992</v>
      </c>
      <c r="W18" s="10">
        <f>V18+Monthly!W18</f>
        <v>5212625.4099999992</v>
      </c>
      <c r="X18" s="10">
        <f>W18+Monthly!X18</f>
        <v>5212625.4099999992</v>
      </c>
      <c r="Y18" s="10">
        <f t="shared" si="0"/>
        <v>5212625.4099999992</v>
      </c>
      <c r="Z18" s="12">
        <f t="shared" si="1"/>
        <v>9.3132257461547852E-10</v>
      </c>
    </row>
    <row r="19" spans="1:26">
      <c r="A19" t="s">
        <v>43</v>
      </c>
      <c r="B19" s="4">
        <v>0</v>
      </c>
      <c r="C19" s="9">
        <v>2540838.37</v>
      </c>
      <c r="D19" s="9">
        <v>-476238.56</v>
      </c>
      <c r="E19" s="9">
        <v>0</v>
      </c>
      <c r="F19" s="10">
        <f>Monthly!F19</f>
        <v>23833.8</v>
      </c>
      <c r="G19" s="10">
        <f>F19+Monthly!G19</f>
        <v>127254.11000000002</v>
      </c>
      <c r="H19" s="10">
        <f>G19+Monthly!H19</f>
        <v>211804.18000000002</v>
      </c>
      <c r="I19" s="10">
        <f>H19+Monthly!I19</f>
        <v>396463.13</v>
      </c>
      <c r="J19" s="10">
        <f>I19+Monthly!J19</f>
        <v>502848.58999999997</v>
      </c>
      <c r="K19" s="10">
        <f>J19+Monthly!K19</f>
        <v>620152.47</v>
      </c>
      <c r="L19" s="10">
        <f>K19+Monthly!L19</f>
        <v>750137.58</v>
      </c>
      <c r="M19" s="10">
        <f>L19+Monthly!M19</f>
        <v>1012124.47</v>
      </c>
      <c r="N19" s="10">
        <f>M19+Monthly!N19</f>
        <v>1228174.24</v>
      </c>
      <c r="O19" s="10">
        <f>N19+Monthly!O19</f>
        <v>1432663.64</v>
      </c>
      <c r="P19" s="10">
        <f>O19+Monthly!P19</f>
        <v>1631983.66</v>
      </c>
      <c r="Q19" s="10">
        <f>P19+Monthly!Q19</f>
        <v>1819789.42</v>
      </c>
      <c r="R19" s="10">
        <f>Q19+Monthly!R19</f>
        <v>2064599.8099999998</v>
      </c>
      <c r="S19" s="10">
        <f>R19+Monthly!S19</f>
        <v>2064599.8099999998</v>
      </c>
      <c r="T19" s="10">
        <f>S19+Monthly!T19</f>
        <v>2064599.8099999998</v>
      </c>
      <c r="U19" s="10">
        <f>T19+Monthly!U19</f>
        <v>2064599.8099999998</v>
      </c>
      <c r="V19" s="10">
        <f>U19+Monthly!V19</f>
        <v>2064599.8099999998</v>
      </c>
      <c r="W19" s="10">
        <f>V19+Monthly!W19</f>
        <v>2064599.8099999998</v>
      </c>
      <c r="X19" s="10">
        <f>W19+Monthly!X19</f>
        <v>2064599.8099999998</v>
      </c>
      <c r="Y19" s="10">
        <f t="shared" si="0"/>
        <v>2064599.8099999998</v>
      </c>
      <c r="Z19" s="12">
        <f t="shared" si="1"/>
        <v>2.3283064365386963E-10</v>
      </c>
    </row>
    <row r="20" spans="1:26">
      <c r="A20" t="s">
        <v>44</v>
      </c>
      <c r="B20" s="4">
        <v>0</v>
      </c>
      <c r="C20" s="9">
        <v>4272702</v>
      </c>
      <c r="D20" s="9">
        <v>0</v>
      </c>
      <c r="E20" s="9">
        <v>0</v>
      </c>
      <c r="F20" s="10">
        <f>Monthly!F20</f>
        <v>0</v>
      </c>
      <c r="G20" s="10">
        <f>F20+Monthly!G20</f>
        <v>106448.27999999998</v>
      </c>
      <c r="H20" s="10">
        <f>G20+Monthly!H20</f>
        <v>198886.62</v>
      </c>
      <c r="I20" s="10">
        <f>H20+Monthly!I20</f>
        <v>450195.24</v>
      </c>
      <c r="J20" s="10">
        <f>I20+Monthly!J20</f>
        <v>740553.85</v>
      </c>
      <c r="K20" s="10">
        <f>J20+Monthly!K20</f>
        <v>1156384.72</v>
      </c>
      <c r="L20" s="10">
        <f>K20+Monthly!L20</f>
        <v>1602044.65</v>
      </c>
      <c r="M20" s="10">
        <f>L20+Monthly!M20</f>
        <v>1897779.5</v>
      </c>
      <c r="N20" s="10">
        <f>M20+Monthly!N20</f>
        <v>2341548.16</v>
      </c>
      <c r="O20" s="10">
        <f>N20+Monthly!O20</f>
        <v>2795248.87</v>
      </c>
      <c r="P20" s="10">
        <f>O20+Monthly!P20</f>
        <v>3342664.97</v>
      </c>
      <c r="Q20" s="10">
        <f>P20+Monthly!Q20</f>
        <v>3835556.69</v>
      </c>
      <c r="R20" s="10">
        <f>Q20+Monthly!R20</f>
        <v>4094333.09</v>
      </c>
      <c r="S20" s="10">
        <f>R20+Monthly!S20</f>
        <v>4113133.8</v>
      </c>
      <c r="T20" s="10">
        <f>S20+Monthly!T20</f>
        <v>4143300.3899999997</v>
      </c>
      <c r="U20" s="10">
        <f>T20+Monthly!U20</f>
        <v>4202139.62</v>
      </c>
      <c r="V20" s="10">
        <f>U20+Monthly!V20</f>
        <v>4223294.49</v>
      </c>
      <c r="W20" s="10">
        <f>V20+Monthly!W20</f>
        <v>4272702</v>
      </c>
      <c r="X20" s="10">
        <f>W20+Monthly!X20</f>
        <v>4272702</v>
      </c>
      <c r="Y20" s="10">
        <f t="shared" si="0"/>
        <v>4272702</v>
      </c>
      <c r="Z20" s="12">
        <f t="shared" si="1"/>
        <v>0</v>
      </c>
    </row>
    <row r="21" spans="1:26">
      <c r="A21" t="s">
        <v>45</v>
      </c>
      <c r="B21" s="4">
        <v>0</v>
      </c>
      <c r="C21" s="9">
        <v>5566075.0199999996</v>
      </c>
      <c r="D21" s="9">
        <v>438236.44</v>
      </c>
      <c r="E21" s="9">
        <v>4516.21</v>
      </c>
      <c r="F21" s="10">
        <f>Monthly!F21</f>
        <v>185955.40999999997</v>
      </c>
      <c r="G21" s="10">
        <f>F21+Monthly!G21</f>
        <v>495884.36999999994</v>
      </c>
      <c r="H21" s="10">
        <f>G21+Monthly!H21</f>
        <v>703471.89999999991</v>
      </c>
      <c r="I21" s="10">
        <f>H21+Monthly!I21</f>
        <v>1395597.13</v>
      </c>
      <c r="J21" s="10">
        <f>I21+Monthly!J21</f>
        <v>1599143.94</v>
      </c>
      <c r="K21" s="10">
        <f>J21+Monthly!K21</f>
        <v>2377039.65</v>
      </c>
      <c r="L21" s="10">
        <f>K21+Monthly!L21</f>
        <v>2729954.4699999997</v>
      </c>
      <c r="M21" s="10">
        <f>L21+Monthly!M21</f>
        <v>3710356.7699999996</v>
      </c>
      <c r="N21" s="10">
        <f>M21+Monthly!N21</f>
        <v>4553486.709999999</v>
      </c>
      <c r="O21" s="10">
        <f>N21+Monthly!O21</f>
        <v>5229758.6199999992</v>
      </c>
      <c r="P21" s="10">
        <f>O21+Monthly!P21</f>
        <v>5448359.1499999994</v>
      </c>
      <c r="Q21" s="10">
        <f>P21+Monthly!Q21</f>
        <v>5448359.1499999994</v>
      </c>
      <c r="R21" s="10">
        <f>Q21+Monthly!R21</f>
        <v>5499586.8499999996</v>
      </c>
      <c r="S21" s="10">
        <f>R21+Monthly!S21</f>
        <v>5946049.04</v>
      </c>
      <c r="T21" s="10">
        <f>S21+Monthly!T21</f>
        <v>5974685.54</v>
      </c>
      <c r="U21" s="10">
        <f>T21+Monthly!U21</f>
        <v>5976973.2300000004</v>
      </c>
      <c r="V21" s="10">
        <f>U21+Monthly!V21</f>
        <v>5994336.1900000004</v>
      </c>
      <c r="W21" s="10">
        <f>V21+Monthly!W21</f>
        <v>5999548.9100000001</v>
      </c>
      <c r="X21" s="10">
        <f>W21+Monthly!X21</f>
        <v>6008827.6699999999</v>
      </c>
      <c r="Y21" s="10">
        <f t="shared" si="0"/>
        <v>6008827.6699999999</v>
      </c>
      <c r="Z21" s="12">
        <f t="shared" si="1"/>
        <v>0</v>
      </c>
    </row>
    <row r="22" spans="1:26">
      <c r="A22" t="s">
        <v>46</v>
      </c>
      <c r="B22" s="5">
        <v>6956664.5899999999</v>
      </c>
      <c r="C22" s="9">
        <v>9114574</v>
      </c>
      <c r="D22" s="9">
        <v>-7554363</v>
      </c>
      <c r="E22" s="9">
        <v>0</v>
      </c>
      <c r="F22" s="10">
        <f>Monthly!F22</f>
        <v>0</v>
      </c>
      <c r="G22" s="10">
        <f>F22+Monthly!G22</f>
        <v>0</v>
      </c>
      <c r="H22" s="10">
        <f>G22+Monthly!H22</f>
        <v>10462.26</v>
      </c>
      <c r="I22" s="10">
        <f>H22+Monthly!I22</f>
        <v>76816.76999999999</v>
      </c>
      <c r="J22" s="10">
        <f>I22+Monthly!J22</f>
        <v>331795.39</v>
      </c>
      <c r="K22" s="10">
        <f>J22+Monthly!K22</f>
        <v>643557.37</v>
      </c>
      <c r="L22" s="10">
        <f>K22+Monthly!L22</f>
        <v>972938.40999999992</v>
      </c>
      <c r="M22" s="10">
        <f>L22+Monthly!M22</f>
        <v>1269731.8199999998</v>
      </c>
      <c r="N22" s="10">
        <f>M22+Monthly!N22</f>
        <v>1510549.0899999999</v>
      </c>
      <c r="O22" s="10">
        <f>N22+Monthly!O22</f>
        <v>1512467.67</v>
      </c>
      <c r="P22" s="10">
        <f>O22+Monthly!P22</f>
        <v>1561511</v>
      </c>
      <c r="Q22" s="10">
        <f>P22+Monthly!Q22</f>
        <v>1561511</v>
      </c>
      <c r="R22" s="10">
        <f>Q22+Monthly!R22</f>
        <v>1560211</v>
      </c>
      <c r="S22" s="10">
        <f>R22+Monthly!S22</f>
        <v>1560211</v>
      </c>
      <c r="T22" s="10">
        <f>S22+Monthly!T22</f>
        <v>1560211</v>
      </c>
      <c r="U22" s="10">
        <f>T22+Monthly!U22</f>
        <v>1560211</v>
      </c>
      <c r="V22" s="10">
        <f>U22+Monthly!V22</f>
        <v>1560211</v>
      </c>
      <c r="W22" s="10">
        <f>V22+Monthly!W22</f>
        <v>1560211</v>
      </c>
      <c r="X22" s="10">
        <f>W22+Monthly!X22</f>
        <v>1560211</v>
      </c>
      <c r="Y22" s="10">
        <f t="shared" si="0"/>
        <v>1560211</v>
      </c>
      <c r="Z22" s="12">
        <f t="shared" si="1"/>
        <v>0</v>
      </c>
    </row>
    <row r="23" spans="1:26">
      <c r="A23" t="s">
        <v>47</v>
      </c>
      <c r="B23" s="5">
        <v>9142455.4000000004</v>
      </c>
      <c r="C23" s="9">
        <v>10011354.300000001</v>
      </c>
      <c r="D23" s="9">
        <v>499422</v>
      </c>
      <c r="E23" s="9">
        <v>581.26</v>
      </c>
      <c r="F23" s="10">
        <f>Monthly!F23</f>
        <v>3231.05</v>
      </c>
      <c r="G23" s="10">
        <f>F23+Monthly!G23</f>
        <v>42222.810000000012</v>
      </c>
      <c r="H23" s="10">
        <f>G23+Monthly!H23</f>
        <v>102719.17000000001</v>
      </c>
      <c r="I23" s="10">
        <f>H23+Monthly!I23</f>
        <v>324754.37</v>
      </c>
      <c r="J23" s="10">
        <f>I23+Monthly!J23</f>
        <v>1444888.2400000002</v>
      </c>
      <c r="K23" s="10">
        <f>J23+Monthly!K23</f>
        <v>2741666.67</v>
      </c>
      <c r="L23" s="10">
        <f>K23+Monthly!L23</f>
        <v>4128008.9099999997</v>
      </c>
      <c r="M23" s="10">
        <f>L23+Monthly!M23</f>
        <v>6527905.0199999996</v>
      </c>
      <c r="N23" s="10">
        <f>M23+Monthly!N23</f>
        <v>7383232.5099999998</v>
      </c>
      <c r="O23" s="10">
        <f>N23+Monthly!O23</f>
        <v>7840842.7400000002</v>
      </c>
      <c r="P23" s="10">
        <f>O23+Monthly!P23</f>
        <v>8380876.9700000007</v>
      </c>
      <c r="Q23" s="10">
        <f>P23+Monthly!Q23</f>
        <v>9099249.5300000012</v>
      </c>
      <c r="R23" s="10">
        <f>Q23+Monthly!R23</f>
        <v>9155675.7300000004</v>
      </c>
      <c r="S23" s="10">
        <f>R23+Monthly!S23</f>
        <v>9206846.1799999997</v>
      </c>
      <c r="T23" s="10">
        <f>S23+Monthly!T23</f>
        <v>9275794.7300000004</v>
      </c>
      <c r="U23" s="10">
        <f>T23+Monthly!U23</f>
        <v>9370688.9100000001</v>
      </c>
      <c r="V23" s="10">
        <f>U23+Monthly!V23</f>
        <v>9522985.6099999994</v>
      </c>
      <c r="W23" s="10">
        <f>V23+Monthly!W23</f>
        <v>9674296.6099999994</v>
      </c>
      <c r="X23" s="10">
        <f>W23+Monthly!X23</f>
        <v>10511357.559999999</v>
      </c>
      <c r="Y23" s="10">
        <f t="shared" si="0"/>
        <v>10511357.559999999</v>
      </c>
      <c r="Z23" s="12">
        <f t="shared" si="1"/>
        <v>1.862645149230957E-9</v>
      </c>
    </row>
    <row r="24" spans="1:26">
      <c r="A24" t="s">
        <v>48</v>
      </c>
      <c r="B24" s="5">
        <v>24391484.140000001</v>
      </c>
      <c r="C24" s="9">
        <v>20387802.41</v>
      </c>
      <c r="D24" s="9">
        <v>5842816.75</v>
      </c>
      <c r="E24" s="9">
        <v>0</v>
      </c>
      <c r="F24" s="10">
        <f>Monthly!F24</f>
        <v>0</v>
      </c>
      <c r="G24" s="10">
        <f>F24+Monthly!G24</f>
        <v>366104.05</v>
      </c>
      <c r="H24" s="10">
        <f>G24+Monthly!H24</f>
        <v>3655166.69</v>
      </c>
      <c r="I24" s="10">
        <f>H24+Monthly!I24</f>
        <v>9813006.3600000013</v>
      </c>
      <c r="J24" s="10">
        <f>I24+Monthly!J24</f>
        <v>14549593.020000001</v>
      </c>
      <c r="K24" s="10">
        <f>J24+Monthly!K24</f>
        <v>18062047.150000002</v>
      </c>
      <c r="L24" s="10">
        <f>K24+Monthly!L24</f>
        <v>18551531.670000002</v>
      </c>
      <c r="M24" s="10">
        <f>L24+Monthly!M24</f>
        <v>20065431.560000002</v>
      </c>
      <c r="N24" s="10">
        <f>M24+Monthly!N24</f>
        <v>20180267.830000002</v>
      </c>
      <c r="O24" s="10">
        <f>N24+Monthly!O24</f>
        <v>20230973.030000001</v>
      </c>
      <c r="P24" s="10">
        <f>O24+Monthly!P24</f>
        <v>20251288.34</v>
      </c>
      <c r="Q24" s="10">
        <f>P24+Monthly!Q24</f>
        <v>20331415.140000001</v>
      </c>
      <c r="R24" s="10">
        <f>Q24+Monthly!R24</f>
        <v>20347150.140000001</v>
      </c>
      <c r="S24" s="10">
        <f>R24+Monthly!S24</f>
        <v>21886507.09</v>
      </c>
      <c r="T24" s="10">
        <f>S24+Monthly!T24</f>
        <v>23181555.59</v>
      </c>
      <c r="U24" s="10">
        <f>T24+Monthly!U24</f>
        <v>23518163.59</v>
      </c>
      <c r="V24" s="10">
        <f>U24+Monthly!V24</f>
        <v>23798717.59</v>
      </c>
      <c r="W24" s="10">
        <f>V24+Monthly!W24</f>
        <v>25490463.199999999</v>
      </c>
      <c r="X24" s="10">
        <f>W24+Monthly!X24</f>
        <v>26230619.16</v>
      </c>
      <c r="Y24" s="10">
        <f t="shared" si="0"/>
        <v>26230619.16</v>
      </c>
      <c r="Z24" s="12">
        <f t="shared" si="1"/>
        <v>0</v>
      </c>
    </row>
    <row r="25" spans="1:26">
      <c r="A25" t="s">
        <v>49</v>
      </c>
      <c r="B25" s="4">
        <v>0</v>
      </c>
      <c r="C25" s="9">
        <v>1967189.78</v>
      </c>
      <c r="D25" s="9">
        <v>-194733.00000000012</v>
      </c>
      <c r="E25" s="9">
        <v>232.87</v>
      </c>
      <c r="F25" s="10">
        <f>Monthly!F25</f>
        <v>983.93</v>
      </c>
      <c r="G25" s="10">
        <f>F25+Monthly!G25</f>
        <v>14536.69</v>
      </c>
      <c r="H25" s="10">
        <f>G25+Monthly!H25</f>
        <v>102396.40999999999</v>
      </c>
      <c r="I25" s="10">
        <f>H25+Monthly!I25</f>
        <v>230753.35</v>
      </c>
      <c r="J25" s="10">
        <f>I25+Monthly!J25</f>
        <v>336776.6</v>
      </c>
      <c r="K25" s="10">
        <f>J25+Monthly!K25</f>
        <v>440674.83999999997</v>
      </c>
      <c r="L25" s="10">
        <f>K25+Monthly!L25</f>
        <v>578309.72</v>
      </c>
      <c r="M25" s="10">
        <f>L25+Monthly!M25</f>
        <v>697684.26</v>
      </c>
      <c r="N25" s="10">
        <f>M25+Monthly!N25</f>
        <v>838675.32000000007</v>
      </c>
      <c r="O25" s="10">
        <f>N25+Monthly!O25</f>
        <v>974252.6100000001</v>
      </c>
      <c r="P25" s="10">
        <f>O25+Monthly!P25</f>
        <v>1079449.08</v>
      </c>
      <c r="Q25" s="10">
        <f>P25+Monthly!Q25</f>
        <v>1186241.99</v>
      </c>
      <c r="R25" s="10">
        <f>Q25+Monthly!R25</f>
        <v>1347591.18</v>
      </c>
      <c r="S25" s="10">
        <f>R25+Monthly!S25</f>
        <v>1476795.8699999999</v>
      </c>
      <c r="T25" s="10">
        <f>S25+Monthly!T25</f>
        <v>1599095.71</v>
      </c>
      <c r="U25" s="10">
        <f>T25+Monthly!U25</f>
        <v>1728536.45</v>
      </c>
      <c r="V25" s="10">
        <f>U25+Monthly!V25</f>
        <v>1770522.42</v>
      </c>
      <c r="W25" s="10">
        <f>V25+Monthly!W25</f>
        <v>1772689.65</v>
      </c>
      <c r="X25" s="10">
        <f>W25+Monthly!X25</f>
        <v>1772689.65</v>
      </c>
      <c r="Y25" s="10">
        <f t="shared" si="0"/>
        <v>1772689.65</v>
      </c>
      <c r="Z25" s="12">
        <f t="shared" si="1"/>
        <v>0</v>
      </c>
    </row>
    <row r="26" spans="1:26">
      <c r="A26" t="s">
        <v>50</v>
      </c>
      <c r="B26" s="5">
        <v>8649691.0899999999</v>
      </c>
      <c r="C26" s="9">
        <v>9703026.5299999993</v>
      </c>
      <c r="D26" s="9">
        <v>1844940.5099999995</v>
      </c>
      <c r="E26" s="9">
        <v>0</v>
      </c>
      <c r="F26" s="10">
        <f>Monthly!F26</f>
        <v>5615.87</v>
      </c>
      <c r="G26" s="10">
        <f>F26+Monthly!G26</f>
        <v>256928.38</v>
      </c>
      <c r="H26" s="10">
        <f>G26+Monthly!H26</f>
        <v>885848.2300000001</v>
      </c>
      <c r="I26" s="10">
        <f>H26+Monthly!I26</f>
        <v>2631459.13</v>
      </c>
      <c r="J26" s="10">
        <f>I26+Monthly!J26</f>
        <v>4921670.57</v>
      </c>
      <c r="K26" s="10">
        <f>J26+Monthly!K26</f>
        <v>6149781.1100000003</v>
      </c>
      <c r="L26" s="10">
        <f>K26+Monthly!L26</f>
        <v>7079138.8500000006</v>
      </c>
      <c r="M26" s="10">
        <f>L26+Monthly!M26</f>
        <v>8444360.8399999999</v>
      </c>
      <c r="N26" s="10">
        <f>M26+Monthly!N26</f>
        <v>9617997.3100000005</v>
      </c>
      <c r="O26" s="10">
        <f>N26+Monthly!O26</f>
        <v>9616453.620000001</v>
      </c>
      <c r="P26" s="10">
        <f>O26+Monthly!P26</f>
        <v>9616453.620000001</v>
      </c>
      <c r="Q26" s="10">
        <f>P26+Monthly!Q26</f>
        <v>9616398.4000000004</v>
      </c>
      <c r="R26" s="10">
        <f>Q26+Monthly!R26</f>
        <v>9615863.25</v>
      </c>
      <c r="S26" s="10">
        <f>R26+Monthly!S26</f>
        <v>10394525.689999999</v>
      </c>
      <c r="T26" s="10">
        <f>S26+Monthly!T26</f>
        <v>11222837.93</v>
      </c>
      <c r="U26" s="10">
        <f>T26+Monthly!U26</f>
        <v>11237712.48</v>
      </c>
      <c r="V26" s="10">
        <f>U26+Monthly!V26</f>
        <v>11237712.48</v>
      </c>
      <c r="W26" s="10">
        <f>V26+Monthly!W26</f>
        <v>11237712.48</v>
      </c>
      <c r="X26" s="10">
        <f>W26+Monthly!X26</f>
        <v>11547967.040000001</v>
      </c>
      <c r="Y26" s="10">
        <f t="shared" si="0"/>
        <v>11547967.040000001</v>
      </c>
      <c r="Z26" s="12">
        <f t="shared" si="1"/>
        <v>-1.862645149230957E-9</v>
      </c>
    </row>
    <row r="27" spans="1:26">
      <c r="A27" t="s">
        <v>51</v>
      </c>
      <c r="B27" s="4">
        <v>0</v>
      </c>
      <c r="C27" s="9">
        <v>8502390.2200000007</v>
      </c>
      <c r="D27" s="9">
        <v>-2497895.4700000002</v>
      </c>
      <c r="E27" s="9">
        <v>11774.47</v>
      </c>
      <c r="F27" s="10">
        <f>Monthly!F27</f>
        <v>1081.5</v>
      </c>
      <c r="G27" s="10">
        <f>F27+Monthly!G27</f>
        <v>35131.06</v>
      </c>
      <c r="H27" s="10">
        <f>G27+Monthly!H27</f>
        <v>306670.83999999997</v>
      </c>
      <c r="I27" s="10">
        <f>H27+Monthly!I27</f>
        <v>587927.39999999991</v>
      </c>
      <c r="J27" s="10">
        <f>I27+Monthly!J27</f>
        <v>868714.31999999983</v>
      </c>
      <c r="K27" s="10">
        <f>J27+Monthly!K27</f>
        <v>1119704.7299999997</v>
      </c>
      <c r="L27" s="10">
        <f>K27+Monthly!L27</f>
        <v>1510413.6199999996</v>
      </c>
      <c r="M27" s="10">
        <f>L27+Monthly!M27</f>
        <v>1887149.0199999996</v>
      </c>
      <c r="N27" s="10">
        <f>M27+Monthly!N27</f>
        <v>2470957.0299999993</v>
      </c>
      <c r="O27" s="10">
        <f>N27+Monthly!O27</f>
        <v>3024796.9399999995</v>
      </c>
      <c r="P27" s="10">
        <f>O27+Monthly!P27</f>
        <v>3422313.8399999994</v>
      </c>
      <c r="Q27" s="10">
        <f>P27+Monthly!Q27</f>
        <v>3924577.2099999995</v>
      </c>
      <c r="R27" s="10">
        <f>Q27+Monthly!R27</f>
        <v>4382845.0199999996</v>
      </c>
      <c r="S27" s="10">
        <f>R27+Monthly!S27</f>
        <v>4824526.26</v>
      </c>
      <c r="T27" s="10">
        <f>S27+Monthly!T27</f>
        <v>5276325.3099999996</v>
      </c>
      <c r="U27" s="10">
        <f>T27+Monthly!U27</f>
        <v>5723757.5099999998</v>
      </c>
      <c r="V27" s="10">
        <f>U27+Monthly!V27</f>
        <v>6016269.2199999997</v>
      </c>
      <c r="W27" s="10">
        <f>V27+Monthly!W27</f>
        <v>6016269.2199999997</v>
      </c>
      <c r="X27" s="10">
        <f>W27+Monthly!X27</f>
        <v>6016269.2199999997</v>
      </c>
      <c r="Y27" s="10">
        <f t="shared" si="0"/>
        <v>6016269.2199999997</v>
      </c>
      <c r="Z27" s="12">
        <f t="shared" si="1"/>
        <v>0</v>
      </c>
    </row>
    <row r="28" spans="1:26">
      <c r="A28" t="s">
        <v>52</v>
      </c>
      <c r="B28" s="4">
        <v>0</v>
      </c>
      <c r="C28" s="9">
        <v>476637.39</v>
      </c>
      <c r="D28" s="9">
        <v>-419341.99</v>
      </c>
      <c r="E28" s="9">
        <v>322.87</v>
      </c>
      <c r="F28" s="10">
        <f>Monthly!F28</f>
        <v>0</v>
      </c>
      <c r="G28" s="10">
        <f>F28+Monthly!G28</f>
        <v>5100</v>
      </c>
      <c r="H28" s="10">
        <f>G28+Monthly!H28</f>
        <v>15892.9</v>
      </c>
      <c r="I28" s="10">
        <f>H28+Monthly!I28</f>
        <v>25454.86</v>
      </c>
      <c r="J28" s="10">
        <f>I28+Monthly!J28</f>
        <v>28852.400000000001</v>
      </c>
      <c r="K28" s="10">
        <f>J28+Monthly!K28</f>
        <v>33346.020000000004</v>
      </c>
      <c r="L28" s="10">
        <f>K28+Monthly!L28</f>
        <v>33443.160000000003</v>
      </c>
      <c r="M28" s="10">
        <f>L28+Monthly!M28</f>
        <v>33526.270000000004</v>
      </c>
      <c r="N28" s="10">
        <f>M28+Monthly!N28</f>
        <v>37913.61</v>
      </c>
      <c r="O28" s="10">
        <f>N28+Monthly!O28</f>
        <v>45149.91</v>
      </c>
      <c r="P28" s="10">
        <f>O28+Monthly!P28</f>
        <v>45164.36</v>
      </c>
      <c r="Q28" s="10">
        <f>P28+Monthly!Q28</f>
        <v>45175.83</v>
      </c>
      <c r="R28" s="10">
        <f>Q28+Monthly!R28</f>
        <v>51226.32</v>
      </c>
      <c r="S28" s="10">
        <f>R28+Monthly!S28</f>
        <v>57618.270000000004</v>
      </c>
      <c r="T28" s="10">
        <f>S28+Monthly!T28</f>
        <v>57618.270000000004</v>
      </c>
      <c r="U28" s="10">
        <f>T28+Monthly!U28</f>
        <v>57618.270000000004</v>
      </c>
      <c r="V28" s="10">
        <f>U28+Monthly!V28</f>
        <v>57618.270000000004</v>
      </c>
      <c r="W28" s="10">
        <f>V28+Monthly!W28</f>
        <v>57618.270000000004</v>
      </c>
      <c r="X28" s="10">
        <f>W28+Monthly!X28</f>
        <v>57618.270000000004</v>
      </c>
      <c r="Y28" s="10">
        <f t="shared" si="0"/>
        <v>57618.270000000004</v>
      </c>
      <c r="Z28" s="12">
        <f t="shared" si="1"/>
        <v>2.1827872842550278E-11</v>
      </c>
    </row>
    <row r="29" spans="1:26">
      <c r="A29" t="s">
        <v>53</v>
      </c>
      <c r="B29" s="4">
        <v>0</v>
      </c>
      <c r="C29" s="9">
        <v>10196172.84</v>
      </c>
      <c r="D29" s="9">
        <v>881577.15999999957</v>
      </c>
      <c r="E29" s="9">
        <v>7698.77</v>
      </c>
      <c r="F29" s="10">
        <f>Monthly!F29</f>
        <v>817952.24</v>
      </c>
      <c r="G29" s="10">
        <f>F29+Monthly!G29</f>
        <v>1602841.3099999998</v>
      </c>
      <c r="H29" s="10">
        <f>G29+Monthly!H29</f>
        <v>2098152.21</v>
      </c>
      <c r="I29" s="10">
        <f>H29+Monthly!I29</f>
        <v>2522441.87</v>
      </c>
      <c r="J29" s="10">
        <f>I29+Monthly!J29</f>
        <v>3191048.1100000003</v>
      </c>
      <c r="K29" s="10">
        <f>J29+Monthly!K29</f>
        <v>3939995.5500000003</v>
      </c>
      <c r="L29" s="10">
        <f>K29+Monthly!L29</f>
        <v>4717018.54</v>
      </c>
      <c r="M29" s="10">
        <f>L29+Monthly!M29</f>
        <v>5746736.5</v>
      </c>
      <c r="N29" s="10">
        <f>M29+Monthly!N29</f>
        <v>6674709.8300000001</v>
      </c>
      <c r="O29" s="10">
        <f>N29+Monthly!O29</f>
        <v>7556552.9299999997</v>
      </c>
      <c r="P29" s="10">
        <f>O29+Monthly!P29</f>
        <v>8381478.9199999999</v>
      </c>
      <c r="Q29" s="10">
        <f>P29+Monthly!Q29</f>
        <v>9392530.8900000006</v>
      </c>
      <c r="R29" s="10">
        <f>Q29+Monthly!R29</f>
        <v>10185480.310000001</v>
      </c>
      <c r="S29" s="10">
        <f>R29+Monthly!S29</f>
        <v>10969899.540000001</v>
      </c>
      <c r="T29" s="10">
        <f>S29+Monthly!T29</f>
        <v>11058956.140000001</v>
      </c>
      <c r="U29" s="10">
        <f>T29+Monthly!U29</f>
        <v>11079379.970000001</v>
      </c>
      <c r="V29" s="10">
        <f>U29+Monthly!V29</f>
        <v>11085448.770000001</v>
      </c>
      <c r="W29" s="10">
        <f>V29+Monthly!W29</f>
        <v>11085448.770000001</v>
      </c>
      <c r="X29" s="10">
        <f>W29+Monthly!X29</f>
        <v>11085448.770000001</v>
      </c>
      <c r="Y29" s="10">
        <f t="shared" si="0"/>
        <v>11085448.770000001</v>
      </c>
      <c r="Z29" s="12">
        <f t="shared" si="1"/>
        <v>-1.862645149230957E-9</v>
      </c>
    </row>
    <row r="30" spans="1:26">
      <c r="A30" t="s">
        <v>54</v>
      </c>
      <c r="B30" s="4">
        <v>0</v>
      </c>
      <c r="C30" s="9">
        <v>955642.51</v>
      </c>
      <c r="D30" s="9">
        <v>0</v>
      </c>
      <c r="E30" s="9">
        <v>0</v>
      </c>
      <c r="F30" s="10">
        <f>Monthly!F30</f>
        <v>38781.290000000008</v>
      </c>
      <c r="G30" s="10">
        <f>F30+Monthly!G30</f>
        <v>96729.430000000008</v>
      </c>
      <c r="H30" s="10">
        <f>G30+Monthly!H30</f>
        <v>144688.52000000002</v>
      </c>
      <c r="I30" s="10">
        <f>H30+Monthly!I30</f>
        <v>201511.71000000002</v>
      </c>
      <c r="J30" s="10">
        <f>I30+Monthly!J30</f>
        <v>246132.32</v>
      </c>
      <c r="K30" s="10">
        <f>J30+Monthly!K30</f>
        <v>283500.19</v>
      </c>
      <c r="L30" s="10">
        <f>K30+Monthly!L30</f>
        <v>348519.58</v>
      </c>
      <c r="M30" s="10">
        <f>L30+Monthly!M30</f>
        <v>393513.54000000004</v>
      </c>
      <c r="N30" s="10">
        <f>M30+Monthly!N30</f>
        <v>490010.75000000006</v>
      </c>
      <c r="O30" s="10">
        <f>N30+Monthly!O30</f>
        <v>529798.20000000007</v>
      </c>
      <c r="P30" s="10">
        <f>O30+Monthly!P30</f>
        <v>559386.71000000008</v>
      </c>
      <c r="Q30" s="10">
        <f>P30+Monthly!Q30</f>
        <v>621230.97000000009</v>
      </c>
      <c r="R30" s="10">
        <f>Q30+Monthly!R30</f>
        <v>686427.70000000007</v>
      </c>
      <c r="S30" s="10">
        <f>R30+Monthly!S30</f>
        <v>747037.47000000009</v>
      </c>
      <c r="T30" s="10">
        <f>S30+Monthly!T30</f>
        <v>784427.32000000007</v>
      </c>
      <c r="U30" s="10">
        <f>T30+Monthly!U30</f>
        <v>807957.84000000008</v>
      </c>
      <c r="V30" s="10">
        <f>U30+Monthly!V30</f>
        <v>866653.42</v>
      </c>
      <c r="W30" s="10">
        <f>V30+Monthly!W30</f>
        <v>891551.39</v>
      </c>
      <c r="X30" s="10">
        <f>W30+Monthly!X30</f>
        <v>955642.51</v>
      </c>
      <c r="Y30" s="10">
        <f t="shared" si="0"/>
        <v>955642.51</v>
      </c>
      <c r="Z30" s="12">
        <f t="shared" si="1"/>
        <v>0</v>
      </c>
    </row>
    <row r="31" spans="1:26">
      <c r="A31" t="s">
        <v>55</v>
      </c>
      <c r="B31" s="4">
        <v>0</v>
      </c>
      <c r="C31" s="9">
        <v>2383055.41</v>
      </c>
      <c r="D31" s="9">
        <v>-1163658.4700000002</v>
      </c>
      <c r="E31" s="9">
        <v>0</v>
      </c>
      <c r="F31" s="10">
        <f>Monthly!F31</f>
        <v>11660.579999999998</v>
      </c>
      <c r="G31" s="10">
        <f>F31+Monthly!G31</f>
        <v>62108.55</v>
      </c>
      <c r="H31" s="10">
        <f>G31+Monthly!H31</f>
        <v>198115.32</v>
      </c>
      <c r="I31" s="10">
        <f>H31+Monthly!I31</f>
        <v>281730.19</v>
      </c>
      <c r="J31" s="10">
        <f>I31+Monthly!J31</f>
        <v>354611.29000000004</v>
      </c>
      <c r="K31" s="10">
        <f>J31+Monthly!K31</f>
        <v>469831.44000000006</v>
      </c>
      <c r="L31" s="10">
        <f>K31+Monthly!L31</f>
        <v>582507.96000000008</v>
      </c>
      <c r="M31" s="10">
        <f>L31+Monthly!M31</f>
        <v>663850.8600000001</v>
      </c>
      <c r="N31" s="10">
        <f>M31+Monthly!N31</f>
        <v>731400.22000000009</v>
      </c>
      <c r="O31" s="10">
        <f>N31+Monthly!O31</f>
        <v>839051.54</v>
      </c>
      <c r="P31" s="10">
        <f>O31+Monthly!P31</f>
        <v>971768.84000000008</v>
      </c>
      <c r="Q31" s="10">
        <f>P31+Monthly!Q31</f>
        <v>1127079.75</v>
      </c>
      <c r="R31" s="10">
        <f>Q31+Monthly!R31</f>
        <v>1186111.21</v>
      </c>
      <c r="S31" s="10">
        <f>R31+Monthly!S31</f>
        <v>1219396.94</v>
      </c>
      <c r="T31" s="10">
        <f>S31+Monthly!T31</f>
        <v>1219396.94</v>
      </c>
      <c r="U31" s="10">
        <f>T31+Monthly!U31</f>
        <v>1219396.94</v>
      </c>
      <c r="V31" s="10">
        <f>U31+Monthly!V31</f>
        <v>1219396.94</v>
      </c>
      <c r="W31" s="10">
        <f>V31+Monthly!W31</f>
        <v>1219396.94</v>
      </c>
      <c r="X31" s="10">
        <f>W31+Monthly!X31</f>
        <v>1219396.94</v>
      </c>
      <c r="Y31" s="10">
        <f t="shared" si="0"/>
        <v>1219396.94</v>
      </c>
      <c r="Z31" s="12">
        <f t="shared" si="1"/>
        <v>0</v>
      </c>
    </row>
    <row r="32" spans="1:26">
      <c r="A32" t="s">
        <v>56</v>
      </c>
      <c r="B32" s="4">
        <v>0</v>
      </c>
      <c r="C32" s="9">
        <v>2969134.58</v>
      </c>
      <c r="D32" s="9">
        <v>-480773.12999999989</v>
      </c>
      <c r="E32" s="9">
        <v>0</v>
      </c>
      <c r="F32" s="10">
        <f>Monthly!F32</f>
        <v>25625.26</v>
      </c>
      <c r="G32" s="10">
        <f>F32+Monthly!G32</f>
        <v>91108.94</v>
      </c>
      <c r="H32" s="10">
        <f>G32+Monthly!H32</f>
        <v>187349.18</v>
      </c>
      <c r="I32" s="10">
        <f>H32+Monthly!I32</f>
        <v>326251.12</v>
      </c>
      <c r="J32" s="10">
        <f>I32+Monthly!J32</f>
        <v>401325.88</v>
      </c>
      <c r="K32" s="10">
        <f>J32+Monthly!K32</f>
        <v>562859.67999999993</v>
      </c>
      <c r="L32" s="10">
        <f>K32+Monthly!L32</f>
        <v>669096.44999999995</v>
      </c>
      <c r="M32" s="10">
        <f>L32+Monthly!M32</f>
        <v>747198.21</v>
      </c>
      <c r="N32" s="10">
        <f>M32+Monthly!N32</f>
        <v>874974.23</v>
      </c>
      <c r="O32" s="10">
        <f>N32+Monthly!O32</f>
        <v>1098968.1000000001</v>
      </c>
      <c r="P32" s="10">
        <f>O32+Monthly!P32</f>
        <v>1314572.73</v>
      </c>
      <c r="Q32" s="10">
        <f>P32+Monthly!Q32</f>
        <v>1517666.91</v>
      </c>
      <c r="R32" s="10">
        <f>Q32+Monthly!R32</f>
        <v>1704472.25</v>
      </c>
      <c r="S32" s="10">
        <f>R32+Monthly!S32</f>
        <v>1852137.79</v>
      </c>
      <c r="T32" s="10">
        <f>S32+Monthly!T32</f>
        <v>1975458</v>
      </c>
      <c r="U32" s="10">
        <f>T32+Monthly!U32</f>
        <v>2077798.35</v>
      </c>
      <c r="V32" s="10">
        <f>U32+Monthly!V32</f>
        <v>2224815.4900000002</v>
      </c>
      <c r="W32" s="10">
        <f>V32+Monthly!W32</f>
        <v>2351400.6700000004</v>
      </c>
      <c r="X32" s="10">
        <f>W32+Monthly!X32</f>
        <v>2488361.4500000002</v>
      </c>
      <c r="Y32" s="10">
        <f t="shared" si="0"/>
        <v>2488361.4500000002</v>
      </c>
      <c r="Z32" s="12">
        <f t="shared" si="1"/>
        <v>0</v>
      </c>
    </row>
    <row r="33" spans="1:26">
      <c r="A33" t="s">
        <v>57</v>
      </c>
      <c r="B33" s="4">
        <v>0</v>
      </c>
      <c r="C33" s="9">
        <v>5529506.7300000004</v>
      </c>
      <c r="D33" s="9">
        <v>-4097215.31</v>
      </c>
      <c r="E33" s="9">
        <v>7914.5</v>
      </c>
      <c r="F33" s="10">
        <f>Monthly!F33</f>
        <v>29425.620000000003</v>
      </c>
      <c r="G33" s="10">
        <f>F33+Monthly!G33</f>
        <v>116072.70000000001</v>
      </c>
      <c r="H33" s="10">
        <f>G33+Monthly!H33</f>
        <v>250818.63000000003</v>
      </c>
      <c r="I33" s="10">
        <f>H33+Monthly!I33</f>
        <v>378420.91000000003</v>
      </c>
      <c r="J33" s="10">
        <f>I33+Monthly!J33</f>
        <v>447192.69000000006</v>
      </c>
      <c r="K33" s="10">
        <f>J33+Monthly!K33</f>
        <v>536291.42000000004</v>
      </c>
      <c r="L33" s="10">
        <f>K33+Monthly!L33</f>
        <v>617338.49</v>
      </c>
      <c r="M33" s="10">
        <f>L33+Monthly!M33</f>
        <v>676267.64</v>
      </c>
      <c r="N33" s="10">
        <f>M33+Monthly!N33</f>
        <v>800429.38</v>
      </c>
      <c r="O33" s="10">
        <f>N33+Monthly!O33</f>
        <v>887616.9</v>
      </c>
      <c r="P33" s="10">
        <f>O33+Monthly!P33</f>
        <v>1008524.22</v>
      </c>
      <c r="Q33" s="10">
        <f>P33+Monthly!Q33</f>
        <v>1098809.5899999999</v>
      </c>
      <c r="R33" s="10">
        <f>Q33+Monthly!R33</f>
        <v>1199332.7</v>
      </c>
      <c r="S33" s="10">
        <f>R33+Monthly!S33</f>
        <v>1322002.5999999999</v>
      </c>
      <c r="T33" s="10">
        <f>S33+Monthly!T33</f>
        <v>1432939.8599999999</v>
      </c>
      <c r="U33" s="10">
        <f>T33+Monthly!U33</f>
        <v>1432939.8599999999</v>
      </c>
      <c r="V33" s="10">
        <f>U33+Monthly!V33</f>
        <v>1432939.8599999999</v>
      </c>
      <c r="W33" s="10">
        <f>V33+Monthly!W33</f>
        <v>1440205.92</v>
      </c>
      <c r="X33" s="10">
        <f>W33+Monthly!X33</f>
        <v>1440205.92</v>
      </c>
      <c r="Y33" s="10">
        <f t="shared" si="0"/>
        <v>1440205.92</v>
      </c>
      <c r="Z33" s="12">
        <f t="shared" si="1"/>
        <v>4.6566128730773926E-10</v>
      </c>
    </row>
    <row r="34" spans="1:26">
      <c r="A34" t="s">
        <v>58</v>
      </c>
      <c r="B34" s="4">
        <v>0</v>
      </c>
      <c r="C34" s="9">
        <v>2856075.43</v>
      </c>
      <c r="D34" s="9">
        <v>-535685.68999999994</v>
      </c>
      <c r="E34" s="9">
        <v>0</v>
      </c>
      <c r="F34" s="10">
        <f>Monthly!F34</f>
        <v>0</v>
      </c>
      <c r="G34" s="10">
        <f>F34+Monthly!G34</f>
        <v>32632.100000000002</v>
      </c>
      <c r="H34" s="10">
        <f>G34+Monthly!H34</f>
        <v>108650.65</v>
      </c>
      <c r="I34" s="10">
        <f>H34+Monthly!I34</f>
        <v>159911.88</v>
      </c>
      <c r="J34" s="10">
        <f>I34+Monthly!J34</f>
        <v>255562.96000000002</v>
      </c>
      <c r="K34" s="10">
        <f>J34+Monthly!K34</f>
        <v>453394.64</v>
      </c>
      <c r="L34" s="10">
        <f>K34+Monthly!L34</f>
        <v>610264.79</v>
      </c>
      <c r="M34" s="10">
        <f>L34+Monthly!M34</f>
        <v>763026.89</v>
      </c>
      <c r="N34" s="10">
        <f>M34+Monthly!N34</f>
        <v>917482.13</v>
      </c>
      <c r="O34" s="10">
        <f>N34+Monthly!O34</f>
        <v>1041503.29</v>
      </c>
      <c r="P34" s="10">
        <f>O34+Monthly!P34</f>
        <v>1247525.6100000001</v>
      </c>
      <c r="Q34" s="10">
        <f>P34+Monthly!Q34</f>
        <v>1420133.12</v>
      </c>
      <c r="R34" s="10">
        <f>Q34+Monthly!R34</f>
        <v>1617429.34</v>
      </c>
      <c r="S34" s="10">
        <f>R34+Monthly!S34</f>
        <v>1765131.6800000002</v>
      </c>
      <c r="T34" s="10">
        <f>S34+Monthly!T34</f>
        <v>1902863.9800000002</v>
      </c>
      <c r="U34" s="10">
        <f>T34+Monthly!U34</f>
        <v>2028927.7200000002</v>
      </c>
      <c r="V34" s="10">
        <f>U34+Monthly!V34</f>
        <v>2152185.8400000003</v>
      </c>
      <c r="W34" s="10">
        <f>V34+Monthly!W34</f>
        <v>2242352.4300000002</v>
      </c>
      <c r="X34" s="10">
        <f>W34+Monthly!X34</f>
        <v>2320389.7400000002</v>
      </c>
      <c r="Y34" s="10">
        <f t="shared" si="0"/>
        <v>2320389.7400000002</v>
      </c>
      <c r="Z34" s="12">
        <f t="shared" si="1"/>
        <v>0</v>
      </c>
    </row>
    <row r="35" spans="1:26">
      <c r="A35" t="s">
        <v>59</v>
      </c>
      <c r="B35" s="4">
        <v>0</v>
      </c>
      <c r="C35" s="9">
        <v>1628670.03</v>
      </c>
      <c r="D35" s="9">
        <v>-1247628.79</v>
      </c>
      <c r="E35" s="9">
        <v>0</v>
      </c>
      <c r="F35" s="10">
        <f>Monthly!F35</f>
        <v>0</v>
      </c>
      <c r="G35" s="10">
        <f>F35+Monthly!G35</f>
        <v>12483.9</v>
      </c>
      <c r="H35" s="10">
        <f>G35+Monthly!H35</f>
        <v>33484.97</v>
      </c>
      <c r="I35" s="10">
        <f>H35+Monthly!I35</f>
        <v>43576.81</v>
      </c>
      <c r="J35" s="10">
        <f>I35+Monthly!J35</f>
        <v>74428.239999999991</v>
      </c>
      <c r="K35" s="10">
        <f>J35+Monthly!K35</f>
        <v>102153.68999999999</v>
      </c>
      <c r="L35" s="10">
        <f>K35+Monthly!L35</f>
        <v>149089.35999999999</v>
      </c>
      <c r="M35" s="10">
        <f>L35+Monthly!M35</f>
        <v>166414.96999999997</v>
      </c>
      <c r="N35" s="10">
        <f>M35+Monthly!N35</f>
        <v>187703.02999999997</v>
      </c>
      <c r="O35" s="10">
        <f>N35+Monthly!O35</f>
        <v>210105.02999999997</v>
      </c>
      <c r="P35" s="10">
        <f>O35+Monthly!P35</f>
        <v>252411.08999999997</v>
      </c>
      <c r="Q35" s="10">
        <f>P35+Monthly!Q35</f>
        <v>274015.46999999997</v>
      </c>
      <c r="R35" s="10">
        <f>Q35+Monthly!R35</f>
        <v>299167.00999999995</v>
      </c>
      <c r="S35" s="10">
        <f>R35+Monthly!S35</f>
        <v>356878.86</v>
      </c>
      <c r="T35" s="10">
        <f>S35+Monthly!T35</f>
        <v>378200.3</v>
      </c>
      <c r="U35" s="10">
        <f>T35+Monthly!U35</f>
        <v>381041.24</v>
      </c>
      <c r="V35" s="10">
        <f>U35+Monthly!V35</f>
        <v>381041.24</v>
      </c>
      <c r="W35" s="10">
        <f>V35+Monthly!W35</f>
        <v>381041.24</v>
      </c>
      <c r="X35" s="10">
        <f>W35+Monthly!X35</f>
        <v>381041.24</v>
      </c>
      <c r="Y35" s="10">
        <f t="shared" si="0"/>
        <v>381041.24</v>
      </c>
      <c r="Z35" s="12">
        <f t="shared" si="1"/>
        <v>0</v>
      </c>
    </row>
    <row r="36" spans="1:26">
      <c r="A36" t="s">
        <v>60</v>
      </c>
      <c r="B36" s="5">
        <v>4932206.45</v>
      </c>
      <c r="C36" s="9">
        <v>7542681.4199999999</v>
      </c>
      <c r="D36" s="9">
        <v>707354</v>
      </c>
      <c r="E36" s="9">
        <v>0</v>
      </c>
      <c r="F36" s="10">
        <f>Monthly!F36</f>
        <v>428929.14</v>
      </c>
      <c r="G36" s="10">
        <f>F36+Monthly!G36</f>
        <v>998033.17</v>
      </c>
      <c r="H36" s="10">
        <f>G36+Monthly!H36</f>
        <v>1685075.56</v>
      </c>
      <c r="I36" s="10">
        <f>H36+Monthly!I36</f>
        <v>2516420.02</v>
      </c>
      <c r="J36" s="10">
        <f>I36+Monthly!J36</f>
        <v>3128461.65</v>
      </c>
      <c r="K36" s="10">
        <f>J36+Monthly!K36</f>
        <v>3823891.8</v>
      </c>
      <c r="L36" s="10">
        <f>K36+Monthly!L36</f>
        <v>4520945.24</v>
      </c>
      <c r="M36" s="10">
        <f>L36+Monthly!M36</f>
        <v>4520945.24</v>
      </c>
      <c r="N36" s="10">
        <f>M36+Monthly!N36</f>
        <v>4520945.24</v>
      </c>
      <c r="O36" s="10">
        <f>N36+Monthly!O36</f>
        <v>4520945.24</v>
      </c>
      <c r="P36" s="10">
        <f>O36+Monthly!P36</f>
        <v>4520945.24</v>
      </c>
      <c r="Q36" s="10">
        <f>P36+Monthly!Q36</f>
        <v>4520945.24</v>
      </c>
      <c r="R36" s="10">
        <f>Q36+Monthly!R36</f>
        <v>4890361.4800000004</v>
      </c>
      <c r="S36" s="10">
        <f>R36+Monthly!S36</f>
        <v>4890361.4800000004</v>
      </c>
      <c r="T36" s="10">
        <f>S36+Monthly!T36</f>
        <v>5741125.8500000006</v>
      </c>
      <c r="U36" s="10">
        <f>T36+Monthly!U36</f>
        <v>7085033.0200000005</v>
      </c>
      <c r="V36" s="10">
        <f>U36+Monthly!V36</f>
        <v>7519520.3000000007</v>
      </c>
      <c r="W36" s="10">
        <f>V36+Monthly!W36</f>
        <v>8197385.4200000009</v>
      </c>
      <c r="X36" s="10">
        <f>W36+Monthly!X36</f>
        <v>8250035.4200000009</v>
      </c>
      <c r="Y36" s="10">
        <f t="shared" si="0"/>
        <v>8250035.4200000009</v>
      </c>
      <c r="Z36" s="12">
        <f t="shared" si="1"/>
        <v>-9.3132257461547852E-10</v>
      </c>
    </row>
    <row r="37" spans="1:26">
      <c r="A37" t="s">
        <v>61</v>
      </c>
      <c r="B37" s="5">
        <v>16899550.620000001</v>
      </c>
      <c r="C37" s="9">
        <v>19631534.120000001</v>
      </c>
      <c r="D37" s="9">
        <v>-357243.58999999985</v>
      </c>
      <c r="E37" s="9">
        <v>0</v>
      </c>
      <c r="F37" s="10">
        <f>Monthly!F37</f>
        <v>0</v>
      </c>
      <c r="G37" s="10">
        <f>F37+Monthly!G37</f>
        <v>0</v>
      </c>
      <c r="H37" s="10">
        <f>G37+Monthly!H37</f>
        <v>0</v>
      </c>
      <c r="I37" s="10">
        <f>H37+Monthly!I37</f>
        <v>0</v>
      </c>
      <c r="J37" s="10">
        <f>I37+Monthly!J37</f>
        <v>0</v>
      </c>
      <c r="K37" s="10">
        <f>J37+Monthly!K37</f>
        <v>0</v>
      </c>
      <c r="L37" s="10">
        <f>K37+Monthly!L37</f>
        <v>0</v>
      </c>
      <c r="M37" s="10">
        <f>L37+Monthly!M37</f>
        <v>0</v>
      </c>
      <c r="N37" s="10">
        <f>M37+Monthly!N37</f>
        <v>0</v>
      </c>
      <c r="O37" s="10">
        <f>N37+Monthly!O37</f>
        <v>0</v>
      </c>
      <c r="P37" s="10">
        <f>O37+Monthly!P37</f>
        <v>2759332.12</v>
      </c>
      <c r="Q37" s="10">
        <f>P37+Monthly!Q37</f>
        <v>5834063.7300000004</v>
      </c>
      <c r="R37" s="10">
        <f>Q37+Monthly!R37</f>
        <v>9880303.3100000005</v>
      </c>
      <c r="S37" s="10">
        <f>R37+Monthly!S37</f>
        <v>13075804.5</v>
      </c>
      <c r="T37" s="10">
        <f>S37+Monthly!T37</f>
        <v>16234360.189999999</v>
      </c>
      <c r="U37" s="10">
        <f>T37+Monthly!U37</f>
        <v>19045482.989999998</v>
      </c>
      <c r="V37" s="10">
        <f>U37+Monthly!V37</f>
        <v>19274290.529999997</v>
      </c>
      <c r="W37" s="10">
        <f>V37+Monthly!W37</f>
        <v>19274290.529999997</v>
      </c>
      <c r="X37" s="10">
        <f>W37+Monthly!X37</f>
        <v>19274290.529999997</v>
      </c>
      <c r="Y37" s="10">
        <f t="shared" si="0"/>
        <v>19274290.529999997</v>
      </c>
      <c r="Z37" s="12">
        <f t="shared" si="1"/>
        <v>3.7252902984619141E-9</v>
      </c>
    </row>
    <row r="38" spans="1:26">
      <c r="A38" t="s">
        <v>62</v>
      </c>
      <c r="B38" s="4">
        <v>0</v>
      </c>
      <c r="C38" s="9">
        <v>5624150.1900000004</v>
      </c>
      <c r="D38" s="9">
        <v>-1500000</v>
      </c>
      <c r="E38" s="9">
        <v>8362.65</v>
      </c>
      <c r="F38" s="10">
        <f>Monthly!F38</f>
        <v>95687.87999999999</v>
      </c>
      <c r="G38" s="10">
        <f>F38+Monthly!G38</f>
        <v>331817.95</v>
      </c>
      <c r="H38" s="10">
        <f>G38+Monthly!H38</f>
        <v>603993.92999999993</v>
      </c>
      <c r="I38" s="10">
        <f>H38+Monthly!I38</f>
        <v>1062480.3499999999</v>
      </c>
      <c r="J38" s="10">
        <f>I38+Monthly!J38</f>
        <v>1426400.97</v>
      </c>
      <c r="K38" s="10">
        <f>J38+Monthly!K38</f>
        <v>1671238.69</v>
      </c>
      <c r="L38" s="10">
        <f>K38+Monthly!L38</f>
        <v>2142900.4900000002</v>
      </c>
      <c r="M38" s="10">
        <f>L38+Monthly!M38</f>
        <v>2427259.25</v>
      </c>
      <c r="N38" s="10">
        <f>M38+Monthly!N38</f>
        <v>2635375.54</v>
      </c>
      <c r="O38" s="10">
        <f>N38+Monthly!O38</f>
        <v>2910918.42</v>
      </c>
      <c r="P38" s="10">
        <f>O38+Monthly!P38</f>
        <v>3043983.11</v>
      </c>
      <c r="Q38" s="10">
        <f>P38+Monthly!Q38</f>
        <v>3246622.21</v>
      </c>
      <c r="R38" s="10">
        <f>Q38+Monthly!R38</f>
        <v>3539343.09</v>
      </c>
      <c r="S38" s="10">
        <f>R38+Monthly!S38</f>
        <v>3709929.59</v>
      </c>
      <c r="T38" s="10">
        <f>S38+Monthly!T38</f>
        <v>3846286.3899999997</v>
      </c>
      <c r="U38" s="10">
        <f>T38+Monthly!U38</f>
        <v>4026199.9399999995</v>
      </c>
      <c r="V38" s="10">
        <f>U38+Monthly!V38</f>
        <v>4115177.4399999995</v>
      </c>
      <c r="W38" s="10">
        <f>V38+Monthly!W38</f>
        <v>4125168.9399999995</v>
      </c>
      <c r="X38" s="10">
        <f>W38+Monthly!X38</f>
        <v>4132512.8399999994</v>
      </c>
      <c r="Y38" s="10">
        <f t="shared" si="0"/>
        <v>4132512.8399999994</v>
      </c>
      <c r="Z38" s="12">
        <f t="shared" si="1"/>
        <v>9.3132257461547852E-10</v>
      </c>
    </row>
    <row r="39" spans="1:26">
      <c r="A39" t="s">
        <v>63</v>
      </c>
      <c r="B39" s="6">
        <v>0</v>
      </c>
      <c r="C39" s="9">
        <v>9325768.6500000004</v>
      </c>
      <c r="D39" s="9">
        <v>-3751648.93</v>
      </c>
      <c r="E39" s="9">
        <v>0</v>
      </c>
      <c r="F39" s="10">
        <f>Monthly!F39</f>
        <v>0</v>
      </c>
      <c r="G39" s="10">
        <f>F39+Monthly!G39</f>
        <v>206630.95</v>
      </c>
      <c r="H39" s="10">
        <f>G39+Monthly!H39</f>
        <v>387231.93</v>
      </c>
      <c r="I39" s="10">
        <f>H39+Monthly!I39</f>
        <v>792695.24</v>
      </c>
      <c r="J39" s="10">
        <f>I39+Monthly!J39</f>
        <v>1041373.37</v>
      </c>
      <c r="K39" s="10">
        <f>J39+Monthly!K39</f>
        <v>1556018.54</v>
      </c>
      <c r="L39" s="10">
        <f>K39+Monthly!L39</f>
        <v>1989848.6800000002</v>
      </c>
      <c r="M39" s="10">
        <f>L39+Monthly!M39</f>
        <v>2624295.6900000004</v>
      </c>
      <c r="N39" s="10">
        <f>M39+Monthly!N39</f>
        <v>3172866.0900000003</v>
      </c>
      <c r="O39" s="10">
        <f>N39+Monthly!O39</f>
        <v>3703287.0900000003</v>
      </c>
      <c r="P39" s="10">
        <f>O39+Monthly!P39</f>
        <v>4146662.74</v>
      </c>
      <c r="Q39" s="10">
        <f>P39+Monthly!Q39</f>
        <v>4358637.25</v>
      </c>
      <c r="R39" s="10">
        <f>Q39+Monthly!R39</f>
        <v>4884590.8499999996</v>
      </c>
      <c r="S39" s="10">
        <f>R39+Monthly!S39</f>
        <v>5028623.67</v>
      </c>
      <c r="T39" s="10">
        <f>S39+Monthly!T39</f>
        <v>5115088.95</v>
      </c>
      <c r="U39" s="10">
        <f>T39+Monthly!U39</f>
        <v>5308261.67</v>
      </c>
      <c r="V39" s="10">
        <f>U39+Monthly!V39</f>
        <v>5540091.5999999996</v>
      </c>
      <c r="W39" s="10">
        <f>V39+Monthly!W39</f>
        <v>5574119.7199999997</v>
      </c>
      <c r="X39" s="10">
        <f>W39+Monthly!X39</f>
        <v>5574119.7199999997</v>
      </c>
      <c r="Y39" s="10">
        <f t="shared" si="0"/>
        <v>5574119.7199999997</v>
      </c>
      <c r="Z39" s="12">
        <f t="shared" si="1"/>
        <v>9.3132257461547852E-10</v>
      </c>
    </row>
    <row r="40" spans="1:26">
      <c r="A40" t="s">
        <v>64</v>
      </c>
      <c r="B40" s="7">
        <v>11004542</v>
      </c>
      <c r="C40" s="9">
        <v>13285614.960000001</v>
      </c>
      <c r="D40" s="9">
        <v>1285354.3799999999</v>
      </c>
      <c r="E40" s="9">
        <v>0</v>
      </c>
      <c r="F40" s="10">
        <f>Monthly!F40</f>
        <v>0</v>
      </c>
      <c r="G40" s="10">
        <f>F40+Monthly!G40</f>
        <v>0</v>
      </c>
      <c r="H40" s="10">
        <f>G40+Monthly!H40</f>
        <v>0</v>
      </c>
      <c r="I40" s="10">
        <f>H40+Monthly!I40</f>
        <v>0</v>
      </c>
      <c r="J40" s="10">
        <f>I40+Monthly!J40</f>
        <v>0</v>
      </c>
      <c r="K40" s="10">
        <f>J40+Monthly!K40</f>
        <v>0</v>
      </c>
      <c r="L40" s="10">
        <f>K40+Monthly!L40</f>
        <v>1948413.7999999998</v>
      </c>
      <c r="M40" s="10">
        <f>L40+Monthly!M40</f>
        <v>4383951.0399999991</v>
      </c>
      <c r="N40" s="10">
        <f>M40+Monthly!N40</f>
        <v>6831144.5599999987</v>
      </c>
      <c r="O40" s="10">
        <f>N40+Monthly!O40</f>
        <v>9556347.3999999985</v>
      </c>
      <c r="P40" s="10">
        <f>O40+Monthly!P40</f>
        <v>11556191.399999999</v>
      </c>
      <c r="Q40" s="10">
        <f>P40+Monthly!Q40</f>
        <v>12889959.419999998</v>
      </c>
      <c r="R40" s="10">
        <f>Q40+Monthly!R40</f>
        <v>12889959.419999998</v>
      </c>
      <c r="S40" s="10">
        <f>R40+Monthly!S40</f>
        <v>13073936.079999998</v>
      </c>
      <c r="T40" s="10">
        <f>S40+Monthly!T40</f>
        <v>13332777.039999999</v>
      </c>
      <c r="U40" s="10">
        <f>T40+Monthly!U40</f>
        <v>13549673.049999999</v>
      </c>
      <c r="V40" s="10">
        <f>U40+Monthly!V40</f>
        <v>14060692.739999998</v>
      </c>
      <c r="W40" s="10">
        <f>V40+Monthly!W40</f>
        <v>14247357.349999998</v>
      </c>
      <c r="X40" s="10">
        <f>W40+Monthly!X40</f>
        <v>14570969.339999998</v>
      </c>
      <c r="Y40" s="10">
        <f t="shared" si="0"/>
        <v>14570969.339999998</v>
      </c>
      <c r="Z40" s="12">
        <f t="shared" si="1"/>
        <v>1.862645149230957E-9</v>
      </c>
    </row>
    <row r="41" spans="1:26" ht="15">
      <c r="A41" t="s">
        <v>65</v>
      </c>
      <c r="B41" s="7">
        <v>9458051.5999999996</v>
      </c>
      <c r="C41" s="9">
        <v>11418560.779999999</v>
      </c>
      <c r="D41" s="9">
        <v>1805024.77</v>
      </c>
      <c r="E41" s="9">
        <v>0</v>
      </c>
      <c r="F41" s="10">
        <f>Monthly!F41</f>
        <v>0</v>
      </c>
      <c r="G41" s="10">
        <f>F41+Monthly!G41</f>
        <v>0</v>
      </c>
      <c r="H41" s="10">
        <f>G41+Monthly!H41</f>
        <v>0</v>
      </c>
      <c r="I41" s="10">
        <f>H41+Monthly!I41</f>
        <v>0</v>
      </c>
      <c r="J41" s="10">
        <f>I41+Monthly!J41</f>
        <v>0</v>
      </c>
      <c r="K41" s="10">
        <f>J41+Monthly!K41</f>
        <v>0</v>
      </c>
      <c r="L41" s="10">
        <f>K41+Monthly!L41</f>
        <v>0</v>
      </c>
      <c r="M41" s="10">
        <f>L41+Monthly!M41</f>
        <v>428883.39</v>
      </c>
      <c r="N41" s="10">
        <f>M41+Monthly!N41</f>
        <v>2214556.83</v>
      </c>
      <c r="O41" s="10">
        <f>N41+Monthly!O41</f>
        <v>3608133.01</v>
      </c>
      <c r="P41" s="10">
        <f>O41+Monthly!P41</f>
        <v>5204292.58</v>
      </c>
      <c r="Q41" s="10">
        <f>P41+Monthly!Q41</f>
        <v>6830696.5</v>
      </c>
      <c r="R41" s="10">
        <f>Q41+Monthly!R41</f>
        <v>8391870.5199999996</v>
      </c>
      <c r="S41" s="10">
        <f>R41+Monthly!S41</f>
        <v>8391870.5199999996</v>
      </c>
      <c r="T41" s="10">
        <f>S41+Monthly!T41</f>
        <v>10055425.799999999</v>
      </c>
      <c r="U41" s="10">
        <f>T41+Monthly!U41</f>
        <v>11500947.199999999</v>
      </c>
      <c r="V41" s="10">
        <f>U41+Monthly!V41</f>
        <v>13135892.729999999</v>
      </c>
      <c r="W41" s="10">
        <f>V41+Monthly!W41</f>
        <v>13223585.549999999</v>
      </c>
      <c r="X41" s="10">
        <f>W41+Monthly!X41</f>
        <v>13223585.549999999</v>
      </c>
      <c r="Y41" s="10">
        <f t="shared" si="0"/>
        <v>13223585.549999999</v>
      </c>
      <c r="Z41" s="12">
        <f t="shared" si="1"/>
        <v>0</v>
      </c>
    </row>
    <row r="42" spans="1:26">
      <c r="A42" t="s">
        <v>66</v>
      </c>
      <c r="B42" s="6">
        <v>0</v>
      </c>
      <c r="C42" s="9">
        <v>7451709.6200000001</v>
      </c>
      <c r="D42" s="9">
        <v>557702</v>
      </c>
      <c r="E42" s="9">
        <v>0</v>
      </c>
      <c r="F42" s="10">
        <f>Monthly!F42</f>
        <v>152051.13</v>
      </c>
      <c r="G42" s="10">
        <f>F42+Monthly!G42</f>
        <v>569455.86</v>
      </c>
      <c r="H42" s="10">
        <f>G42+Monthly!H42</f>
        <v>947817.56</v>
      </c>
      <c r="I42" s="10">
        <f>H42+Monthly!I42</f>
        <v>1503035.56</v>
      </c>
      <c r="J42" s="10">
        <f>I42+Monthly!J42</f>
        <v>2397202.2600000002</v>
      </c>
      <c r="K42" s="10">
        <f>J42+Monthly!K42</f>
        <v>3180036.2800000003</v>
      </c>
      <c r="L42" s="10">
        <f>K42+Monthly!L42</f>
        <v>3871788.0100000002</v>
      </c>
      <c r="M42" s="10">
        <f>L42+Monthly!M42</f>
        <v>4793103.07</v>
      </c>
      <c r="N42" s="10">
        <f>M42+Monthly!N42</f>
        <v>5615342.8399999999</v>
      </c>
      <c r="O42" s="10">
        <f>N42+Monthly!O42</f>
        <v>6076474.7999999998</v>
      </c>
      <c r="P42" s="10">
        <f>O42+Monthly!P42</f>
        <v>6704522.7400000002</v>
      </c>
      <c r="Q42" s="10">
        <f>P42+Monthly!Q42</f>
        <v>7334306.5200000005</v>
      </c>
      <c r="R42" s="10">
        <f>Q42+Monthly!R42</f>
        <v>7451619.3500000006</v>
      </c>
      <c r="S42" s="10">
        <f>R42+Monthly!S42</f>
        <v>7451709.3500000006</v>
      </c>
      <c r="T42" s="10">
        <f>S42+Monthly!T42</f>
        <v>7451709.3500000006</v>
      </c>
      <c r="U42" s="10">
        <f>T42+Monthly!U42</f>
        <v>7578168.0300000003</v>
      </c>
      <c r="V42" s="10">
        <f>U42+Monthly!V42</f>
        <v>7846710.7800000003</v>
      </c>
      <c r="W42" s="10">
        <f>V42+Monthly!W42</f>
        <v>8009411.6200000001</v>
      </c>
      <c r="X42" s="10">
        <f>W42+Monthly!X42</f>
        <v>8009411.6200000001</v>
      </c>
      <c r="Y42" s="10">
        <f t="shared" si="0"/>
        <v>8009411.6200000001</v>
      </c>
      <c r="Z42" s="12">
        <f t="shared" si="1"/>
        <v>0</v>
      </c>
    </row>
    <row r="43" spans="1:26">
      <c r="A43" t="s">
        <v>67</v>
      </c>
      <c r="B43" s="6">
        <v>0</v>
      </c>
      <c r="C43" s="9">
        <v>2671918.58</v>
      </c>
      <c r="D43" s="9">
        <v>-800420.64000000013</v>
      </c>
      <c r="E43" s="9">
        <v>331.22</v>
      </c>
      <c r="F43" s="10">
        <f>Monthly!F43</f>
        <v>42880.770000000004</v>
      </c>
      <c r="G43" s="10">
        <f>F43+Monthly!G43</f>
        <v>78899.58</v>
      </c>
      <c r="H43" s="10">
        <f>G43+Monthly!H43</f>
        <v>156456.51</v>
      </c>
      <c r="I43" s="10">
        <f>H43+Monthly!I43</f>
        <v>302850.31</v>
      </c>
      <c r="J43" s="10">
        <f>I43+Monthly!J43</f>
        <v>441806.56999999995</v>
      </c>
      <c r="K43" s="10">
        <f>J43+Monthly!K43</f>
        <v>619927.12999999989</v>
      </c>
      <c r="L43" s="10">
        <f>K43+Monthly!L43</f>
        <v>766518.70999999985</v>
      </c>
      <c r="M43" s="10">
        <f>L43+Monthly!M43</f>
        <v>884591.9099999998</v>
      </c>
      <c r="N43" s="10">
        <f>M43+Monthly!N43</f>
        <v>1027298.7699999998</v>
      </c>
      <c r="O43" s="10">
        <f>N43+Monthly!O43</f>
        <v>1167224.2999999998</v>
      </c>
      <c r="P43" s="10">
        <f>O43+Monthly!P43</f>
        <v>1236565.17</v>
      </c>
      <c r="Q43" s="10">
        <f>P43+Monthly!Q43</f>
        <v>1327210.72</v>
      </c>
      <c r="R43" s="10">
        <f>Q43+Monthly!R43</f>
        <v>1393105.8599999999</v>
      </c>
      <c r="S43" s="10">
        <f>R43+Monthly!S43</f>
        <v>1428964.92</v>
      </c>
      <c r="T43" s="10">
        <f>S43+Monthly!T43</f>
        <v>1473938.03</v>
      </c>
      <c r="U43" s="10">
        <f>T43+Monthly!U43</f>
        <v>1513995.44</v>
      </c>
      <c r="V43" s="10">
        <f>U43+Monthly!V43</f>
        <v>1610542.8499999999</v>
      </c>
      <c r="W43" s="10">
        <f>V43+Monthly!W43</f>
        <v>1731602.7699999998</v>
      </c>
      <c r="X43" s="10">
        <f>W43+Monthly!X43</f>
        <v>1871829.1599999997</v>
      </c>
      <c r="Y43" s="10">
        <f t="shared" si="0"/>
        <v>1871829.1599999997</v>
      </c>
      <c r="Z43" s="12">
        <f t="shared" si="1"/>
        <v>2.3283064365386963E-10</v>
      </c>
    </row>
    <row r="44" spans="1:26">
      <c r="A44" t="s">
        <v>68</v>
      </c>
      <c r="B44" s="6">
        <v>0</v>
      </c>
      <c r="C44" s="9">
        <v>7196849.6900000004</v>
      </c>
      <c r="D44" s="9">
        <v>0</v>
      </c>
      <c r="E44" s="9">
        <v>24337.69</v>
      </c>
      <c r="F44" s="10">
        <f>Monthly!F44</f>
        <v>0</v>
      </c>
      <c r="G44" s="10">
        <f>F44+Monthly!G44</f>
        <v>92253.79</v>
      </c>
      <c r="H44" s="10">
        <f>G44+Monthly!H44</f>
        <v>458375.45999999996</v>
      </c>
      <c r="I44" s="10">
        <f>H44+Monthly!I44</f>
        <v>749837.84</v>
      </c>
      <c r="J44" s="10">
        <f>I44+Monthly!J44</f>
        <v>1274936.22</v>
      </c>
      <c r="K44" s="10">
        <f>J44+Monthly!K44</f>
        <v>1640980.93</v>
      </c>
      <c r="L44" s="10">
        <f>K44+Monthly!L44</f>
        <v>2007639.15</v>
      </c>
      <c r="M44" s="10">
        <f>L44+Monthly!M44</f>
        <v>2602074.34</v>
      </c>
      <c r="N44" s="10">
        <f>M44+Monthly!N44</f>
        <v>3172452.51</v>
      </c>
      <c r="O44" s="10">
        <f>N44+Monthly!O44</f>
        <v>3584679.82</v>
      </c>
      <c r="P44" s="10">
        <f>O44+Monthly!P44</f>
        <v>4524423.54</v>
      </c>
      <c r="Q44" s="10">
        <f>P44+Monthly!Q44</f>
        <v>5122686.3</v>
      </c>
      <c r="R44" s="10">
        <f>Q44+Monthly!R44</f>
        <v>6319447.8799999999</v>
      </c>
      <c r="S44" s="10">
        <f>R44+Monthly!S44</f>
        <v>6977019.8399999999</v>
      </c>
      <c r="T44" s="10">
        <f>S44+Monthly!T44</f>
        <v>7005541.5099999998</v>
      </c>
      <c r="U44" s="10">
        <f>T44+Monthly!U44</f>
        <v>7016538.5099999998</v>
      </c>
      <c r="V44" s="10">
        <f>U44+Monthly!V44</f>
        <v>7027410.5099999998</v>
      </c>
      <c r="W44" s="10">
        <f>V44+Monthly!W44</f>
        <v>7058119.2999999998</v>
      </c>
      <c r="X44" s="10">
        <f>W44+Monthly!X44</f>
        <v>7221187.3799999999</v>
      </c>
      <c r="Y44" s="10">
        <f t="shared" si="0"/>
        <v>7221187.3799999999</v>
      </c>
      <c r="Z44" s="12">
        <f t="shared" si="1"/>
        <v>9.3132257461547852E-10</v>
      </c>
    </row>
    <row r="45" spans="1:26">
      <c r="A45" t="s">
        <v>69</v>
      </c>
      <c r="B45" s="6">
        <v>0</v>
      </c>
      <c r="C45" s="9">
        <v>3034510.26</v>
      </c>
      <c r="D45" s="9">
        <v>-699093.94999999972</v>
      </c>
      <c r="E45" s="9">
        <v>0</v>
      </c>
      <c r="F45" s="10">
        <f>Monthly!F45</f>
        <v>13268.61</v>
      </c>
      <c r="G45" s="10">
        <f>F45+Monthly!G45</f>
        <v>107574.08</v>
      </c>
      <c r="H45" s="10">
        <f>G45+Monthly!H45</f>
        <v>184145.62</v>
      </c>
      <c r="I45" s="10">
        <f>H45+Monthly!I45</f>
        <v>279353.19</v>
      </c>
      <c r="J45" s="10">
        <f>I45+Monthly!J45</f>
        <v>420836.62</v>
      </c>
      <c r="K45" s="10">
        <f>J45+Monthly!K45</f>
        <v>517163.95</v>
      </c>
      <c r="L45" s="10">
        <f>K45+Monthly!L45</f>
        <v>672173.33000000007</v>
      </c>
      <c r="M45" s="10">
        <f>L45+Monthly!M45</f>
        <v>775697.40000000014</v>
      </c>
      <c r="N45" s="10">
        <f>M45+Monthly!N45</f>
        <v>917080.82000000007</v>
      </c>
      <c r="O45" s="10">
        <f>N45+Monthly!O45</f>
        <v>1044360.1100000001</v>
      </c>
      <c r="P45" s="10">
        <f>O45+Monthly!P45</f>
        <v>1234468.54</v>
      </c>
      <c r="Q45" s="10">
        <f>P45+Monthly!Q45</f>
        <v>1362597.06</v>
      </c>
      <c r="R45" s="10">
        <f>Q45+Monthly!R45</f>
        <v>1585196.22</v>
      </c>
      <c r="S45" s="10">
        <f>R45+Monthly!S45</f>
        <v>1746582.74</v>
      </c>
      <c r="T45" s="10">
        <f>S45+Monthly!T45</f>
        <v>1892449.6</v>
      </c>
      <c r="U45" s="10">
        <f>T45+Monthly!U45</f>
        <v>2039934.1500000001</v>
      </c>
      <c r="V45" s="10">
        <f>U45+Monthly!V45</f>
        <v>2203156.8400000003</v>
      </c>
      <c r="W45" s="10">
        <f>V45+Monthly!W45</f>
        <v>2267011.6800000002</v>
      </c>
      <c r="X45" s="10">
        <f>W45+Monthly!X45</f>
        <v>2335416.31</v>
      </c>
      <c r="Y45" s="10">
        <f t="shared" si="0"/>
        <v>2335416.31</v>
      </c>
      <c r="Z45" s="12">
        <f t="shared" si="1"/>
        <v>0</v>
      </c>
    </row>
    <row r="46" spans="1:26">
      <c r="A46" t="s">
        <v>70</v>
      </c>
      <c r="B46" s="6">
        <v>0</v>
      </c>
      <c r="C46" s="9">
        <v>11198775.35</v>
      </c>
      <c r="D46" s="9">
        <v>3712208.75</v>
      </c>
      <c r="E46" s="9">
        <v>20101.25</v>
      </c>
      <c r="F46" s="10">
        <f>Monthly!F46</f>
        <v>0</v>
      </c>
      <c r="G46" s="10">
        <f>F46+Monthly!G46</f>
        <v>114240.55</v>
      </c>
      <c r="H46" s="10">
        <f>G46+Monthly!H46</f>
        <v>431249.44999999995</v>
      </c>
      <c r="I46" s="10">
        <f>H46+Monthly!I46</f>
        <v>1200064.96</v>
      </c>
      <c r="J46" s="10">
        <f>I46+Monthly!J46</f>
        <v>2647312.38</v>
      </c>
      <c r="K46" s="10">
        <f>J46+Monthly!K46</f>
        <v>4205857.4700000007</v>
      </c>
      <c r="L46" s="10">
        <f>K46+Monthly!L46</f>
        <v>5539298.9900000002</v>
      </c>
      <c r="M46" s="10">
        <f>L46+Monthly!M46</f>
        <v>7180044.2200000007</v>
      </c>
      <c r="N46" s="10">
        <f>M46+Monthly!N46</f>
        <v>8692642.0800000001</v>
      </c>
      <c r="O46" s="10">
        <f>N46+Monthly!O46</f>
        <v>10360124.949999999</v>
      </c>
      <c r="P46" s="10">
        <f>O46+Monthly!P46</f>
        <v>10804680.85</v>
      </c>
      <c r="Q46" s="10">
        <f>P46+Monthly!Q46</f>
        <v>11572784.060000001</v>
      </c>
      <c r="R46" s="10">
        <f>Q46+Monthly!R46</f>
        <v>12515562.370000001</v>
      </c>
      <c r="S46" s="10">
        <f>R46+Monthly!S46</f>
        <v>12902082.690000001</v>
      </c>
      <c r="T46" s="10">
        <f>S46+Monthly!T46</f>
        <v>13495080.170000002</v>
      </c>
      <c r="U46" s="10">
        <f>T46+Monthly!U46</f>
        <v>13946941.210000001</v>
      </c>
      <c r="V46" s="10">
        <f>U46+Monthly!V46</f>
        <v>14468166.560000001</v>
      </c>
      <c r="W46" s="10">
        <f>V46+Monthly!W46</f>
        <v>14688488.890000001</v>
      </c>
      <c r="X46" s="10">
        <f>W46+Monthly!X46</f>
        <v>14931085.350000001</v>
      </c>
      <c r="Y46" s="10">
        <f t="shared" si="0"/>
        <v>14931085.350000001</v>
      </c>
      <c r="Z46" s="12">
        <f t="shared" si="1"/>
        <v>-1.862645149230957E-9</v>
      </c>
    </row>
    <row r="47" spans="1:26">
      <c r="A47" t="s">
        <v>71</v>
      </c>
      <c r="B47" s="7">
        <v>30113521.25</v>
      </c>
      <c r="C47" s="9">
        <v>29890816.949999999</v>
      </c>
      <c r="D47" s="9">
        <v>2424279</v>
      </c>
      <c r="E47" s="9">
        <v>16080.41</v>
      </c>
      <c r="F47" s="10">
        <f>Monthly!F47</f>
        <v>0</v>
      </c>
      <c r="G47" s="10">
        <f>F47+Monthly!G47</f>
        <v>0</v>
      </c>
      <c r="H47" s="10">
        <f>G47+Monthly!H47</f>
        <v>8773.0499999999993</v>
      </c>
      <c r="I47" s="10">
        <f>H47+Monthly!I47</f>
        <v>35575.440000000002</v>
      </c>
      <c r="J47" s="10">
        <f>I47+Monthly!J47</f>
        <v>145372.86000000002</v>
      </c>
      <c r="K47" s="10">
        <f>J47+Monthly!K47</f>
        <v>1443210.05</v>
      </c>
      <c r="L47" s="10">
        <f>K47+Monthly!L47</f>
        <v>4445193.33</v>
      </c>
      <c r="M47" s="10">
        <f>L47+Monthly!M47</f>
        <v>7778730.2300000004</v>
      </c>
      <c r="N47" s="10">
        <f>M47+Monthly!N47</f>
        <v>10867932.030000001</v>
      </c>
      <c r="O47" s="10">
        <f>N47+Monthly!O47</f>
        <v>13442179.280000001</v>
      </c>
      <c r="P47" s="10">
        <f>O47+Monthly!P47</f>
        <v>16395175.710000001</v>
      </c>
      <c r="Q47" s="10">
        <f>P47+Monthly!Q47</f>
        <v>18023266.940000001</v>
      </c>
      <c r="R47" s="10">
        <f>Q47+Monthly!R47</f>
        <v>19443400.560000002</v>
      </c>
      <c r="S47" s="10">
        <f>R47+Monthly!S47</f>
        <v>21564363.460000001</v>
      </c>
      <c r="T47" s="10">
        <f>S47+Monthly!T47</f>
        <v>23983752.859999999</v>
      </c>
      <c r="U47" s="10">
        <f>T47+Monthly!U47</f>
        <v>26184250.309999999</v>
      </c>
      <c r="V47" s="10">
        <f>U47+Monthly!V47</f>
        <v>28614911.759999998</v>
      </c>
      <c r="W47" s="10">
        <f>V47+Monthly!W47</f>
        <v>30754996.039999999</v>
      </c>
      <c r="X47" s="10">
        <f>W47+Monthly!X47</f>
        <v>32331176.359999999</v>
      </c>
      <c r="Y47" s="10">
        <f t="shared" si="0"/>
        <v>32331176.359999999</v>
      </c>
      <c r="Z47" s="12">
        <f t="shared" si="1"/>
        <v>0</v>
      </c>
    </row>
    <row r="48" spans="1:26">
      <c r="A48" t="s">
        <v>72</v>
      </c>
      <c r="B48" s="6">
        <v>0</v>
      </c>
      <c r="C48" s="9">
        <v>1198992.6299999999</v>
      </c>
      <c r="D48" s="9">
        <v>-302255.67999999993</v>
      </c>
      <c r="E48" s="9">
        <v>0</v>
      </c>
      <c r="F48" s="10">
        <f>Monthly!F48</f>
        <v>0</v>
      </c>
      <c r="G48" s="10">
        <f>F48+Monthly!G48</f>
        <v>0</v>
      </c>
      <c r="H48" s="10">
        <f>G48+Monthly!H48</f>
        <v>8583.92</v>
      </c>
      <c r="I48" s="10">
        <f>H48+Monthly!I48</f>
        <v>48292.34</v>
      </c>
      <c r="J48" s="10">
        <f>I48+Monthly!J48</f>
        <v>97971.319999999978</v>
      </c>
      <c r="K48" s="10">
        <f>J48+Monthly!K48</f>
        <v>138509.80999999997</v>
      </c>
      <c r="L48" s="10">
        <f>K48+Monthly!L48</f>
        <v>191175.80999999997</v>
      </c>
      <c r="M48" s="10">
        <f>L48+Monthly!M48</f>
        <v>246047.39999999997</v>
      </c>
      <c r="N48" s="10">
        <f>M48+Monthly!N48</f>
        <v>307516.19999999995</v>
      </c>
      <c r="O48" s="10">
        <f>N48+Monthly!O48</f>
        <v>386570.06999999995</v>
      </c>
      <c r="P48" s="10">
        <f>O48+Monthly!P48</f>
        <v>443088.47999999992</v>
      </c>
      <c r="Q48" s="10">
        <f>P48+Monthly!Q48</f>
        <v>516543.64999999991</v>
      </c>
      <c r="R48" s="10">
        <f>Q48+Monthly!R48</f>
        <v>585497.79999999993</v>
      </c>
      <c r="S48" s="10">
        <f>R48+Monthly!S48</f>
        <v>654951.28999999992</v>
      </c>
      <c r="T48" s="10">
        <f>S48+Monthly!T48</f>
        <v>716705.28999999992</v>
      </c>
      <c r="U48" s="10">
        <f>T48+Monthly!U48</f>
        <v>766720.1399999999</v>
      </c>
      <c r="V48" s="10">
        <f>U48+Monthly!V48</f>
        <v>795967.37999999989</v>
      </c>
      <c r="W48" s="10">
        <f>V48+Monthly!W48</f>
        <v>863082.37999999989</v>
      </c>
      <c r="X48" s="10">
        <f>W48+Monthly!X48</f>
        <v>896736.94999999984</v>
      </c>
      <c r="Y48" s="10">
        <f t="shared" si="0"/>
        <v>896736.94999999984</v>
      </c>
      <c r="Z48" s="12">
        <f t="shared" si="1"/>
        <v>1.1641532182693481E-10</v>
      </c>
    </row>
    <row r="49" spans="1:26">
      <c r="A49" t="s">
        <v>73</v>
      </c>
      <c r="B49" s="7">
        <v>8611378.3900000006</v>
      </c>
      <c r="C49" s="9">
        <v>10982131.810000001</v>
      </c>
      <c r="D49" s="9">
        <v>-1401940.88</v>
      </c>
      <c r="E49" s="9">
        <v>0</v>
      </c>
      <c r="F49" s="10">
        <f>Monthly!F49</f>
        <v>0</v>
      </c>
      <c r="G49" s="10">
        <f>F49+Monthly!G49</f>
        <v>0</v>
      </c>
      <c r="H49" s="10">
        <f>G49+Monthly!H49</f>
        <v>770980.0199999999</v>
      </c>
      <c r="I49" s="10">
        <f>H49+Monthly!I49</f>
        <v>1550718.8399999999</v>
      </c>
      <c r="J49" s="10">
        <f>I49+Monthly!J49</f>
        <v>2230341.87</v>
      </c>
      <c r="K49" s="10">
        <f>J49+Monthly!K49</f>
        <v>2294048.5900000003</v>
      </c>
      <c r="L49" s="10">
        <f>K49+Monthly!L49</f>
        <v>2657894.3200000003</v>
      </c>
      <c r="M49" s="10">
        <f>L49+Monthly!M49</f>
        <v>3656826.3600000003</v>
      </c>
      <c r="N49" s="10">
        <f>M49+Monthly!N49</f>
        <v>3735990.74</v>
      </c>
      <c r="O49" s="10">
        <f>N49+Monthly!O49</f>
        <v>4833648.5</v>
      </c>
      <c r="P49" s="10">
        <f>O49+Monthly!P49</f>
        <v>4994149.29</v>
      </c>
      <c r="Q49" s="10">
        <f>P49+Monthly!Q49</f>
        <v>6495645.0899999999</v>
      </c>
      <c r="R49" s="10">
        <f>Q49+Monthly!R49</f>
        <v>6899977.0899999999</v>
      </c>
      <c r="S49" s="10">
        <f>R49+Monthly!S49</f>
        <v>7105573.8099999996</v>
      </c>
      <c r="T49" s="10">
        <f>S49+Monthly!T49</f>
        <v>7832908.2599999998</v>
      </c>
      <c r="U49" s="10">
        <f>T49+Monthly!U49</f>
        <v>8164200.7599999998</v>
      </c>
      <c r="V49" s="10">
        <f>U49+Monthly!V49</f>
        <v>8855936.7199999988</v>
      </c>
      <c r="W49" s="10">
        <f>V49+Monthly!W49</f>
        <v>9580190.9299999978</v>
      </c>
      <c r="X49" s="10">
        <f>W49+Monthly!X49</f>
        <v>9580190.9299999978</v>
      </c>
      <c r="Y49" s="10">
        <f t="shared" si="0"/>
        <v>9580190.9299999978</v>
      </c>
      <c r="Z49" s="12">
        <f t="shared" si="1"/>
        <v>1.862645149230957E-9</v>
      </c>
    </row>
    <row r="50" spans="1:26">
      <c r="A50" t="s">
        <v>74</v>
      </c>
      <c r="B50" s="6">
        <v>0</v>
      </c>
      <c r="C50" s="9">
        <v>5974771.6799999997</v>
      </c>
      <c r="D50" s="9">
        <v>719883.12999999989</v>
      </c>
      <c r="E50" s="9">
        <v>0</v>
      </c>
      <c r="F50" s="10">
        <f>Monthly!F50</f>
        <v>57484.510000000009</v>
      </c>
      <c r="G50" s="10">
        <f>F50+Monthly!G50</f>
        <v>319184.06</v>
      </c>
      <c r="H50" s="10">
        <f>G50+Monthly!H50</f>
        <v>652648.14999999991</v>
      </c>
      <c r="I50" s="10">
        <f>H50+Monthly!I50</f>
        <v>1000648.2099999998</v>
      </c>
      <c r="J50" s="10">
        <f>I50+Monthly!J50</f>
        <v>1533322.96</v>
      </c>
      <c r="K50" s="10">
        <f>J50+Monthly!K50</f>
        <v>2006319.53</v>
      </c>
      <c r="L50" s="10">
        <f>K50+Monthly!L50</f>
        <v>2606945.84</v>
      </c>
      <c r="M50" s="10">
        <f>L50+Monthly!M50</f>
        <v>3238309.19</v>
      </c>
      <c r="N50" s="10">
        <f>M50+Monthly!N50</f>
        <v>3713465.5</v>
      </c>
      <c r="O50" s="10">
        <f>N50+Monthly!O50</f>
        <v>4344902.9000000004</v>
      </c>
      <c r="P50" s="10">
        <f>O50+Monthly!P50</f>
        <v>4773838.1400000006</v>
      </c>
      <c r="Q50" s="10">
        <f>P50+Monthly!Q50</f>
        <v>5173818.2700000005</v>
      </c>
      <c r="R50" s="10">
        <f>Q50+Monthly!R50</f>
        <v>5594804.1700000009</v>
      </c>
      <c r="S50" s="10">
        <f>R50+Monthly!S50</f>
        <v>6008063.4900000012</v>
      </c>
      <c r="T50" s="10">
        <f>S50+Monthly!T50</f>
        <v>6280863.8600000013</v>
      </c>
      <c r="U50" s="10">
        <f>T50+Monthly!U50</f>
        <v>6313916.7200000016</v>
      </c>
      <c r="V50" s="10">
        <f>U50+Monthly!V50</f>
        <v>6436530.0300000012</v>
      </c>
      <c r="W50" s="10">
        <f>V50+Monthly!W50</f>
        <v>6461486.3100000015</v>
      </c>
      <c r="X50" s="10">
        <f>W50+Monthly!X50</f>
        <v>6694654.8100000015</v>
      </c>
      <c r="Y50" s="10">
        <f t="shared" si="0"/>
        <v>6694654.8100000015</v>
      </c>
      <c r="Z50" s="12">
        <f t="shared" si="1"/>
        <v>-1.862645149230957E-9</v>
      </c>
    </row>
    <row r="51" spans="1:26">
      <c r="A51" t="s">
        <v>75</v>
      </c>
      <c r="B51" s="6">
        <v>0</v>
      </c>
      <c r="C51" s="9">
        <v>3043323.48</v>
      </c>
      <c r="D51" s="9">
        <v>-2414066.1399999997</v>
      </c>
      <c r="E51" s="9">
        <v>0</v>
      </c>
      <c r="F51" s="10">
        <f>Monthly!F51</f>
        <v>66723.069999999992</v>
      </c>
      <c r="G51" s="10">
        <f>F51+Monthly!G51</f>
        <v>155897.03</v>
      </c>
      <c r="H51" s="10">
        <f>G51+Monthly!H51</f>
        <v>241548.65000000002</v>
      </c>
      <c r="I51" s="10">
        <f>H51+Monthly!I51</f>
        <v>332602.94</v>
      </c>
      <c r="J51" s="10">
        <f>I51+Monthly!J51</f>
        <v>401101.84</v>
      </c>
      <c r="K51" s="10">
        <f>J51+Monthly!K51</f>
        <v>464393.07</v>
      </c>
      <c r="L51" s="10">
        <f>K51+Monthly!L51</f>
        <v>532161.15</v>
      </c>
      <c r="M51" s="10">
        <f>L51+Monthly!M51</f>
        <v>598219.73</v>
      </c>
      <c r="N51" s="10">
        <f>M51+Monthly!N51</f>
        <v>628626.43999999994</v>
      </c>
      <c r="O51" s="10">
        <f>N51+Monthly!O51</f>
        <v>628626.43999999994</v>
      </c>
      <c r="P51" s="10">
        <f>O51+Monthly!P51</f>
        <v>628626.43999999994</v>
      </c>
      <c r="Q51" s="10">
        <f>P51+Monthly!Q51</f>
        <v>628626.43999999994</v>
      </c>
      <c r="R51" s="10">
        <f>Q51+Monthly!R51</f>
        <v>628626.43999999994</v>
      </c>
      <c r="S51" s="10">
        <f>R51+Monthly!S51</f>
        <v>628626.43999999994</v>
      </c>
      <c r="T51" s="10">
        <f>S51+Monthly!T51</f>
        <v>628626.43999999994</v>
      </c>
      <c r="U51" s="10">
        <f>T51+Monthly!U51</f>
        <v>628626.43999999994</v>
      </c>
      <c r="V51" s="10">
        <f>U51+Monthly!V51</f>
        <v>628626.43999999994</v>
      </c>
      <c r="W51" s="10">
        <f>V51+Monthly!W51</f>
        <v>629257.34</v>
      </c>
      <c r="X51" s="10">
        <f>W51+Monthly!X51</f>
        <v>629257.34</v>
      </c>
      <c r="Y51" s="10">
        <f t="shared" si="0"/>
        <v>629257.34</v>
      </c>
      <c r="Z51" s="12">
        <f t="shared" si="1"/>
        <v>3.4924596548080444E-10</v>
      </c>
    </row>
    <row r="52" spans="1:26">
      <c r="A52" t="s">
        <v>76</v>
      </c>
      <c r="B52" s="7">
        <v>70228220.540000007</v>
      </c>
      <c r="C52" s="9">
        <v>56984128.380000003</v>
      </c>
      <c r="D52" s="9">
        <v>15951595.640000001</v>
      </c>
      <c r="E52" s="9">
        <v>30845.62</v>
      </c>
      <c r="F52" s="10">
        <f>Monthly!F52</f>
        <v>58140.79</v>
      </c>
      <c r="G52" s="10">
        <f>F52+Monthly!G52</f>
        <v>130758.73999999999</v>
      </c>
      <c r="H52" s="10">
        <f>G52+Monthly!H52</f>
        <v>2638228.7199999997</v>
      </c>
      <c r="I52" s="10">
        <f>H52+Monthly!I52</f>
        <v>23682708.440000001</v>
      </c>
      <c r="J52" s="10">
        <f>I52+Monthly!J52</f>
        <v>43318933.57</v>
      </c>
      <c r="K52" s="10">
        <f>J52+Monthly!K52</f>
        <v>44602306.409999996</v>
      </c>
      <c r="L52" s="10">
        <f>K52+Monthly!L52</f>
        <v>53147406.969999999</v>
      </c>
      <c r="M52" s="10">
        <f>L52+Monthly!M52</f>
        <v>53989813.030000001</v>
      </c>
      <c r="N52" s="10">
        <f>M52+Monthly!N52</f>
        <v>54555896.859999999</v>
      </c>
      <c r="O52" s="10">
        <f>N52+Monthly!O52</f>
        <v>54556263.350000001</v>
      </c>
      <c r="P52" s="10">
        <f>O52+Monthly!P52</f>
        <v>54556498.520000003</v>
      </c>
      <c r="Q52" s="10">
        <f>P52+Monthly!Q52</f>
        <v>54556498.520000003</v>
      </c>
      <c r="R52" s="10">
        <f>Q52+Monthly!R52</f>
        <v>54556498.520000003</v>
      </c>
      <c r="S52" s="10">
        <f>R52+Monthly!S52</f>
        <v>54941506.640000001</v>
      </c>
      <c r="T52" s="10">
        <f>S52+Monthly!T52</f>
        <v>55225653.509999998</v>
      </c>
      <c r="U52" s="10">
        <f>T52+Monthly!U52</f>
        <v>56556810.419999994</v>
      </c>
      <c r="V52" s="10">
        <f>U52+Monthly!V52</f>
        <v>63698824.449999996</v>
      </c>
      <c r="W52" s="10">
        <f>V52+Monthly!W52</f>
        <v>64501092.569999993</v>
      </c>
      <c r="X52" s="10">
        <f>W52+Monthly!X52</f>
        <v>72966569.639999986</v>
      </c>
      <c r="Y52" s="10">
        <f t="shared" si="0"/>
        <v>72966569.639999986</v>
      </c>
      <c r="Z52" s="12">
        <f t="shared" si="1"/>
        <v>2.9802322387695313E-8</v>
      </c>
    </row>
    <row r="53" spans="1:26">
      <c r="A53" t="s">
        <v>77</v>
      </c>
      <c r="B53" s="6">
        <v>0</v>
      </c>
      <c r="C53" s="9">
        <v>3670574.87</v>
      </c>
      <c r="D53" s="9">
        <v>-224759.64000000019</v>
      </c>
      <c r="E53" s="9">
        <v>8082.71</v>
      </c>
      <c r="F53" s="10">
        <f>Monthly!F53</f>
        <v>8012.91</v>
      </c>
      <c r="G53" s="10">
        <f>F53+Monthly!G53</f>
        <v>361770.41</v>
      </c>
      <c r="H53" s="10">
        <f>G53+Monthly!H53</f>
        <v>502970.83999999997</v>
      </c>
      <c r="I53" s="10">
        <f>H53+Monthly!I53</f>
        <v>694319.75</v>
      </c>
      <c r="J53" s="10">
        <f>I53+Monthly!J53</f>
        <v>789867.54</v>
      </c>
      <c r="K53" s="10">
        <f>J53+Monthly!K53</f>
        <v>1027631.1000000001</v>
      </c>
      <c r="L53" s="10">
        <f>K53+Monthly!L53</f>
        <v>1363065.6700000002</v>
      </c>
      <c r="M53" s="10">
        <f>L53+Monthly!M53</f>
        <v>1478354.7600000002</v>
      </c>
      <c r="N53" s="10">
        <f>M53+Monthly!N53</f>
        <v>1689815.3700000003</v>
      </c>
      <c r="O53" s="10">
        <f>N53+Monthly!O53</f>
        <v>1865858.8800000004</v>
      </c>
      <c r="P53" s="10">
        <f>O53+Monthly!P53</f>
        <v>2053236.4300000004</v>
      </c>
      <c r="Q53" s="10">
        <f>P53+Monthly!Q53</f>
        <v>2177062.5200000005</v>
      </c>
      <c r="R53" s="10">
        <f>Q53+Monthly!R53</f>
        <v>2446765.3700000006</v>
      </c>
      <c r="S53" s="10">
        <f>R53+Monthly!S53</f>
        <v>2605315.2600000007</v>
      </c>
      <c r="T53" s="10">
        <f>S53+Monthly!T53</f>
        <v>2922195.8100000005</v>
      </c>
      <c r="U53" s="10">
        <f>T53+Monthly!U53</f>
        <v>3077520.9200000004</v>
      </c>
      <c r="V53" s="10">
        <f>U53+Monthly!V53</f>
        <v>3130855.49</v>
      </c>
      <c r="W53" s="10">
        <f>V53+Monthly!W53</f>
        <v>3312304.54</v>
      </c>
      <c r="X53" s="10">
        <f>W53+Monthly!X53</f>
        <v>3453897.94</v>
      </c>
      <c r="Y53" s="10">
        <f t="shared" si="0"/>
        <v>3453897.94</v>
      </c>
      <c r="Z53" s="12">
        <f t="shared" si="1"/>
        <v>0</v>
      </c>
    </row>
    <row r="54" spans="1:26">
      <c r="A54" t="s">
        <v>78</v>
      </c>
      <c r="B54" s="6">
        <v>0</v>
      </c>
      <c r="C54" s="9">
        <v>1086920.04</v>
      </c>
      <c r="D54" s="9">
        <v>-751202.02</v>
      </c>
      <c r="E54" s="9">
        <v>1467.06</v>
      </c>
      <c r="F54" s="10">
        <f>Monthly!F54</f>
        <v>31078.75</v>
      </c>
      <c r="G54" s="10">
        <f>F54+Monthly!G54</f>
        <v>46900.28</v>
      </c>
      <c r="H54" s="10">
        <f>G54+Monthly!H54</f>
        <v>72895.12</v>
      </c>
      <c r="I54" s="10">
        <f>H54+Monthly!I54</f>
        <v>116859.98999999999</v>
      </c>
      <c r="J54" s="10">
        <f>I54+Monthly!J54</f>
        <v>139665.63</v>
      </c>
      <c r="K54" s="10">
        <f>J54+Monthly!K54</f>
        <v>151039.32</v>
      </c>
      <c r="L54" s="10">
        <f>K54+Monthly!L54</f>
        <v>180196.15000000002</v>
      </c>
      <c r="M54" s="10">
        <f>L54+Monthly!M54</f>
        <v>216474.74000000002</v>
      </c>
      <c r="N54" s="10">
        <f>M54+Monthly!N54</f>
        <v>230970.59000000003</v>
      </c>
      <c r="O54" s="10">
        <f>N54+Monthly!O54</f>
        <v>260224.53000000003</v>
      </c>
      <c r="P54" s="10">
        <f>O54+Monthly!P54</f>
        <v>293329.55000000005</v>
      </c>
      <c r="Q54" s="10">
        <f>P54+Monthly!Q54</f>
        <v>316617.19000000006</v>
      </c>
      <c r="R54" s="10">
        <f>Q54+Monthly!R54</f>
        <v>329812.23000000004</v>
      </c>
      <c r="S54" s="10">
        <f>R54+Monthly!S54</f>
        <v>337185.08</v>
      </c>
      <c r="T54" s="10">
        <f>S54+Monthly!T54</f>
        <v>337185.08</v>
      </c>
      <c r="U54" s="10">
        <f>T54+Monthly!U54</f>
        <v>337185.08</v>
      </c>
      <c r="V54" s="10">
        <f>U54+Monthly!V54</f>
        <v>337185.08</v>
      </c>
      <c r="W54" s="10">
        <f>V54+Monthly!W54</f>
        <v>337185.08</v>
      </c>
      <c r="X54" s="10">
        <f>W54+Monthly!X54</f>
        <v>337185.08</v>
      </c>
      <c r="Y54" s="10">
        <f t="shared" si="0"/>
        <v>337185.08</v>
      </c>
      <c r="Z54" s="12">
        <f t="shared" si="1"/>
        <v>0</v>
      </c>
    </row>
    <row r="55" spans="1:26">
      <c r="A55" t="s">
        <v>79</v>
      </c>
      <c r="B55" s="6">
        <v>0</v>
      </c>
      <c r="C55" s="9">
        <v>9297224.3399999999</v>
      </c>
      <c r="D55" s="9">
        <v>0</v>
      </c>
      <c r="E55" s="9">
        <v>859.04</v>
      </c>
      <c r="F55" s="10">
        <f>Monthly!F55</f>
        <v>183362.00999999998</v>
      </c>
      <c r="G55" s="10">
        <f>F55+Monthly!G55</f>
        <v>464697.18999999994</v>
      </c>
      <c r="H55" s="10">
        <f>G55+Monthly!H55</f>
        <v>864328.77999999991</v>
      </c>
      <c r="I55" s="10">
        <f>H55+Monthly!I55</f>
        <v>1341171.7699999998</v>
      </c>
      <c r="J55" s="10">
        <f>I55+Monthly!J55</f>
        <v>1848834.5899999999</v>
      </c>
      <c r="K55" s="10">
        <f>J55+Monthly!K55</f>
        <v>2598043.4699999997</v>
      </c>
      <c r="L55" s="10">
        <f>K55+Monthly!L55</f>
        <v>3375602.8499999996</v>
      </c>
      <c r="M55" s="10">
        <f>L55+Monthly!M55</f>
        <v>4185084.2799999993</v>
      </c>
      <c r="N55" s="10">
        <f>M55+Monthly!N55</f>
        <v>4987332.3899999997</v>
      </c>
      <c r="O55" s="10">
        <f>N55+Monthly!O55</f>
        <v>5739393.1200000001</v>
      </c>
      <c r="P55" s="10">
        <f>O55+Monthly!P55</f>
        <v>6367033.9800000004</v>
      </c>
      <c r="Q55" s="10">
        <f>P55+Monthly!Q55</f>
        <v>6982478.4000000004</v>
      </c>
      <c r="R55" s="10">
        <f>Q55+Monthly!R55</f>
        <v>7815641.4500000002</v>
      </c>
      <c r="S55" s="10">
        <f>R55+Monthly!S55</f>
        <v>8460086.040000001</v>
      </c>
      <c r="T55" s="10">
        <f>S55+Monthly!T55</f>
        <v>8908874.2300000004</v>
      </c>
      <c r="U55" s="10">
        <f>T55+Monthly!U55</f>
        <v>9255781.5700000003</v>
      </c>
      <c r="V55" s="10">
        <f>U55+Monthly!V55</f>
        <v>9259430.3499999996</v>
      </c>
      <c r="W55" s="10">
        <f>V55+Monthly!W55</f>
        <v>9266803.379999999</v>
      </c>
      <c r="X55" s="10">
        <f>W55+Monthly!X55</f>
        <v>9298083.379999999</v>
      </c>
      <c r="Y55" s="10">
        <f t="shared" si="0"/>
        <v>9298083.379999999</v>
      </c>
      <c r="Z55" s="12">
        <f t="shared" si="1"/>
        <v>0</v>
      </c>
    </row>
    <row r="56" spans="1:26">
      <c r="A56" t="s">
        <v>80</v>
      </c>
      <c r="B56" s="6">
        <v>0</v>
      </c>
      <c r="C56" s="9">
        <v>2655278.69</v>
      </c>
      <c r="D56" s="9">
        <v>-586099</v>
      </c>
      <c r="E56" s="9">
        <v>9594.7099999999991</v>
      </c>
      <c r="F56" s="10">
        <f>Monthly!F56</f>
        <v>6160.0499999999993</v>
      </c>
      <c r="G56" s="10">
        <f>F56+Monthly!G56</f>
        <v>88358.15</v>
      </c>
      <c r="H56" s="10">
        <f>G56+Monthly!H56</f>
        <v>189414.36</v>
      </c>
      <c r="I56" s="10">
        <f>H56+Monthly!I56</f>
        <v>297743.15999999997</v>
      </c>
      <c r="J56" s="10">
        <f>I56+Monthly!J56</f>
        <v>376818.62</v>
      </c>
      <c r="K56" s="10">
        <f>J56+Monthly!K56</f>
        <v>504919.3</v>
      </c>
      <c r="L56" s="10">
        <f>K56+Monthly!L56</f>
        <v>596466.55000000005</v>
      </c>
      <c r="M56" s="10">
        <f>L56+Monthly!M56</f>
        <v>707972.88</v>
      </c>
      <c r="N56" s="10">
        <f>M56+Monthly!N56</f>
        <v>858701.46</v>
      </c>
      <c r="O56" s="10">
        <f>N56+Monthly!O56</f>
        <v>970116.1</v>
      </c>
      <c r="P56" s="10">
        <f>O56+Monthly!P56</f>
        <v>1033576.78</v>
      </c>
      <c r="Q56" s="10">
        <f>P56+Monthly!Q56</f>
        <v>1183553.28</v>
      </c>
      <c r="R56" s="10">
        <f>Q56+Monthly!R56</f>
        <v>1406389.6300000001</v>
      </c>
      <c r="S56" s="10">
        <f>R56+Monthly!S56</f>
        <v>1590023</v>
      </c>
      <c r="T56" s="10">
        <f>S56+Monthly!T56</f>
        <v>1695390.31</v>
      </c>
      <c r="U56" s="10">
        <f>T56+Monthly!U56</f>
        <v>1785769.98</v>
      </c>
      <c r="V56" s="10">
        <f>U56+Monthly!V56</f>
        <v>1887804.97</v>
      </c>
      <c r="W56" s="10">
        <f>V56+Monthly!W56</f>
        <v>2036740.5</v>
      </c>
      <c r="X56" s="10">
        <f>W56+Monthly!X56</f>
        <v>2078774.4</v>
      </c>
      <c r="Y56" s="10">
        <f t="shared" si="0"/>
        <v>2078774.4</v>
      </c>
      <c r="Z56" s="12">
        <f t="shared" si="1"/>
        <v>0</v>
      </c>
    </row>
    <row r="57" spans="1:26">
      <c r="A57" t="s">
        <v>81</v>
      </c>
      <c r="B57" s="6">
        <v>0</v>
      </c>
      <c r="C57" s="9">
        <v>4830631.4800000004</v>
      </c>
      <c r="D57" s="9">
        <v>-1465391.83</v>
      </c>
      <c r="E57" s="9">
        <v>6804.53</v>
      </c>
      <c r="F57" s="10">
        <f>Monthly!F57</f>
        <v>91260.15</v>
      </c>
      <c r="G57" s="10">
        <f>F57+Monthly!G57</f>
        <v>321072.79999999993</v>
      </c>
      <c r="H57" s="10">
        <f>G57+Monthly!H57</f>
        <v>549081.80999999994</v>
      </c>
      <c r="I57" s="10">
        <f>H57+Monthly!I57</f>
        <v>755048.53999999992</v>
      </c>
      <c r="J57" s="10">
        <f>I57+Monthly!J57</f>
        <v>935894.5199999999</v>
      </c>
      <c r="K57" s="10">
        <f>J57+Monthly!K57</f>
        <v>1160487.5099999998</v>
      </c>
      <c r="L57" s="10">
        <f>K57+Monthly!L57</f>
        <v>1395666.1799999997</v>
      </c>
      <c r="M57" s="10">
        <f>L57+Monthly!M57</f>
        <v>1622153.2899999998</v>
      </c>
      <c r="N57" s="10">
        <f>M57+Monthly!N57</f>
        <v>1844809.8799999997</v>
      </c>
      <c r="O57" s="10">
        <f>N57+Monthly!O57</f>
        <v>2058885.1099999996</v>
      </c>
      <c r="P57" s="10">
        <f>O57+Monthly!P57</f>
        <v>2266020.59</v>
      </c>
      <c r="Q57" s="10">
        <f>P57+Monthly!Q57</f>
        <v>2483378.58</v>
      </c>
      <c r="R57" s="10">
        <f>Q57+Monthly!R57</f>
        <v>2735718.31</v>
      </c>
      <c r="S57" s="10">
        <f>R57+Monthly!S57</f>
        <v>2918739.77</v>
      </c>
      <c r="T57" s="10">
        <f>S57+Monthly!T57</f>
        <v>3053368.68</v>
      </c>
      <c r="U57" s="10">
        <f>T57+Monthly!U57</f>
        <v>3168756.0100000002</v>
      </c>
      <c r="V57" s="10">
        <f>U57+Monthly!V57</f>
        <v>3262742.58</v>
      </c>
      <c r="W57" s="10">
        <f>V57+Monthly!W57</f>
        <v>3359659.18</v>
      </c>
      <c r="X57" s="10">
        <f>W57+Monthly!X57</f>
        <v>3372044.18</v>
      </c>
      <c r="Y57" s="10">
        <f t="shared" si="0"/>
        <v>3372044.18</v>
      </c>
      <c r="Z57" s="12">
        <f t="shared" si="1"/>
        <v>0</v>
      </c>
    </row>
    <row r="58" spans="1:26">
      <c r="A58" t="s">
        <v>82</v>
      </c>
      <c r="B58" s="6">
        <v>0</v>
      </c>
      <c r="C58" s="9">
        <v>398962.66</v>
      </c>
      <c r="D58" s="9">
        <v>-290124.51</v>
      </c>
      <c r="E58" s="9">
        <v>0</v>
      </c>
      <c r="F58" s="10">
        <f>Monthly!F58</f>
        <v>0</v>
      </c>
      <c r="G58" s="10">
        <f>F58+Monthly!G58</f>
        <v>7368.48</v>
      </c>
      <c r="H58" s="10">
        <f>G58+Monthly!H58</f>
        <v>14267.279999999999</v>
      </c>
      <c r="I58" s="10">
        <f>H58+Monthly!I58</f>
        <v>25151.21</v>
      </c>
      <c r="J58" s="10">
        <f>I58+Monthly!J58</f>
        <v>39837.69</v>
      </c>
      <c r="K58" s="10">
        <f>J58+Monthly!K58</f>
        <v>50876.54</v>
      </c>
      <c r="L58" s="10">
        <f>K58+Monthly!L58</f>
        <v>55276.54</v>
      </c>
      <c r="M58" s="10">
        <f>L58+Monthly!M58</f>
        <v>63746.31</v>
      </c>
      <c r="N58" s="10">
        <f>M58+Monthly!N58</f>
        <v>63746.31</v>
      </c>
      <c r="O58" s="10">
        <f>N58+Monthly!O58</f>
        <v>69246.31</v>
      </c>
      <c r="P58" s="10">
        <f>O58+Monthly!P58</f>
        <v>78477.63</v>
      </c>
      <c r="Q58" s="10">
        <f>P58+Monthly!Q58</f>
        <v>92766.12000000001</v>
      </c>
      <c r="R58" s="10">
        <f>Q58+Monthly!R58</f>
        <v>101476.30000000002</v>
      </c>
      <c r="S58" s="10">
        <f>R58+Monthly!S58</f>
        <v>101476.30000000002</v>
      </c>
      <c r="T58" s="10">
        <f>S58+Monthly!T58</f>
        <v>101476.30000000002</v>
      </c>
      <c r="U58" s="10">
        <f>T58+Monthly!U58</f>
        <v>101476.30000000002</v>
      </c>
      <c r="V58" s="10">
        <f>U58+Monthly!V58</f>
        <v>101669.86000000002</v>
      </c>
      <c r="W58" s="10">
        <f>V58+Monthly!W58</f>
        <v>101669.86000000002</v>
      </c>
      <c r="X58" s="10">
        <f>W58+Monthly!X58</f>
        <v>108838.15000000001</v>
      </c>
      <c r="Y58" s="10">
        <f t="shared" si="0"/>
        <v>108838.15000000001</v>
      </c>
      <c r="Z58" s="12">
        <f t="shared" si="1"/>
        <v>-4.3655745685100555E-11</v>
      </c>
    </row>
    <row r="59" spans="1:26">
      <c r="A59" t="s">
        <v>83</v>
      </c>
      <c r="B59" s="6">
        <v>0</v>
      </c>
      <c r="C59" s="9">
        <v>2652384.7999999998</v>
      </c>
      <c r="D59" s="9">
        <v>-1128621.0599999998</v>
      </c>
      <c r="E59" s="9">
        <v>0</v>
      </c>
      <c r="F59" s="10">
        <f>Monthly!F59</f>
        <v>1622.13</v>
      </c>
      <c r="G59" s="10">
        <f>F59+Monthly!G59</f>
        <v>113277.66</v>
      </c>
      <c r="H59" s="10">
        <f>G59+Monthly!H59</f>
        <v>182345.91</v>
      </c>
      <c r="I59" s="10">
        <f>H59+Monthly!I59</f>
        <v>263519.66000000003</v>
      </c>
      <c r="J59" s="10">
        <f>I59+Monthly!J59</f>
        <v>338969.10000000003</v>
      </c>
      <c r="K59" s="10">
        <f>J59+Monthly!K59</f>
        <v>421780.28</v>
      </c>
      <c r="L59" s="10">
        <f>K59+Monthly!L59</f>
        <v>484316.89</v>
      </c>
      <c r="M59" s="10">
        <f>L59+Monthly!M59</f>
        <v>570203.56000000006</v>
      </c>
      <c r="N59" s="10">
        <f>M59+Monthly!N59</f>
        <v>667900.81000000006</v>
      </c>
      <c r="O59" s="10">
        <f>N59+Monthly!O59</f>
        <v>780395.28</v>
      </c>
      <c r="P59" s="10">
        <f>O59+Monthly!P59</f>
        <v>889722.97</v>
      </c>
      <c r="Q59" s="10">
        <f>P59+Monthly!Q59</f>
        <v>993944.05999999994</v>
      </c>
      <c r="R59" s="10">
        <f>Q59+Monthly!R59</f>
        <v>1103574.3999999999</v>
      </c>
      <c r="S59" s="10">
        <f>R59+Monthly!S59</f>
        <v>1166193.3999999999</v>
      </c>
      <c r="T59" s="10">
        <f>S59+Monthly!T59</f>
        <v>1234243.7999999998</v>
      </c>
      <c r="U59" s="10">
        <f>T59+Monthly!U59</f>
        <v>1279976.5499999998</v>
      </c>
      <c r="V59" s="10">
        <f>U59+Monthly!V59</f>
        <v>1357139.2699999998</v>
      </c>
      <c r="W59" s="10">
        <f>V59+Monthly!W59</f>
        <v>1434881.88</v>
      </c>
      <c r="X59" s="10">
        <f>W59+Monthly!X59</f>
        <v>1523763.74</v>
      </c>
      <c r="Y59" s="10">
        <f t="shared" si="0"/>
        <v>1523763.74</v>
      </c>
      <c r="Z59" s="12">
        <f t="shared" si="1"/>
        <v>0</v>
      </c>
    </row>
    <row r="60" spans="1:26">
      <c r="A60" t="s">
        <v>84</v>
      </c>
      <c r="B60" s="6">
        <v>0</v>
      </c>
      <c r="C60" s="9">
        <v>2669682.39</v>
      </c>
      <c r="D60" s="9">
        <v>-1365685.4500000002</v>
      </c>
      <c r="E60" s="9">
        <v>4061.51</v>
      </c>
      <c r="F60" s="10">
        <f>Monthly!F60</f>
        <v>0</v>
      </c>
      <c r="G60" s="10">
        <f>F60+Monthly!G60</f>
        <v>10664.99</v>
      </c>
      <c r="H60" s="10">
        <f>G60+Monthly!H60</f>
        <v>114647.59000000001</v>
      </c>
      <c r="I60" s="10">
        <f>H60+Monthly!I60</f>
        <v>131994.79</v>
      </c>
      <c r="J60" s="10">
        <f>I60+Monthly!J60</f>
        <v>173902.21000000002</v>
      </c>
      <c r="K60" s="10">
        <f>J60+Monthly!K60</f>
        <v>200735.78000000003</v>
      </c>
      <c r="L60" s="10">
        <f>K60+Monthly!L60</f>
        <v>240385.99000000002</v>
      </c>
      <c r="M60" s="10">
        <f>L60+Monthly!M60</f>
        <v>370160.76</v>
      </c>
      <c r="N60" s="10">
        <f>M60+Monthly!N60</f>
        <v>459012.43000000005</v>
      </c>
      <c r="O60" s="10">
        <f>N60+Monthly!O60</f>
        <v>500447.16000000003</v>
      </c>
      <c r="P60" s="10">
        <f>O60+Monthly!P60</f>
        <v>652696.77</v>
      </c>
      <c r="Q60" s="10">
        <f>P60+Monthly!Q60</f>
        <v>763005.71</v>
      </c>
      <c r="R60" s="10">
        <f>Q60+Monthly!R60</f>
        <v>852119.72</v>
      </c>
      <c r="S60" s="10">
        <f>R60+Monthly!S60</f>
        <v>893435.98</v>
      </c>
      <c r="T60" s="10">
        <f>S60+Monthly!T60</f>
        <v>976906.02</v>
      </c>
      <c r="U60" s="10">
        <f>T60+Monthly!U60</f>
        <v>1061014.19</v>
      </c>
      <c r="V60" s="10">
        <f>U60+Monthly!V60</f>
        <v>1154408.44</v>
      </c>
      <c r="W60" s="10">
        <f>V60+Monthly!W60</f>
        <v>1250623.3799999999</v>
      </c>
      <c r="X60" s="10">
        <f>W60+Monthly!X60</f>
        <v>1308058.45</v>
      </c>
      <c r="Y60" s="10">
        <f t="shared" si="0"/>
        <v>1308058.45</v>
      </c>
      <c r="Z60" s="12">
        <f t="shared" si="1"/>
        <v>0</v>
      </c>
    </row>
    <row r="61" spans="1:26">
      <c r="A61" t="s">
        <v>85</v>
      </c>
      <c r="B61" s="6">
        <v>0</v>
      </c>
      <c r="C61" s="9">
        <v>2954599.35</v>
      </c>
      <c r="D61" s="9">
        <v>-677000</v>
      </c>
      <c r="E61" s="9">
        <v>10509.21</v>
      </c>
      <c r="F61" s="10">
        <f>Monthly!F61</f>
        <v>6542.1900000000005</v>
      </c>
      <c r="G61" s="10">
        <f>F61+Monthly!G61</f>
        <v>96113.81</v>
      </c>
      <c r="H61" s="10">
        <f>G61+Monthly!H61</f>
        <v>168650.16999999998</v>
      </c>
      <c r="I61" s="10">
        <f>H61+Monthly!I61</f>
        <v>325319.13</v>
      </c>
      <c r="J61" s="10">
        <f>I61+Monthly!J61</f>
        <v>407163.7</v>
      </c>
      <c r="K61" s="10">
        <f>J61+Monthly!K61</f>
        <v>542550.5</v>
      </c>
      <c r="L61" s="10">
        <f>K61+Monthly!L61</f>
        <v>643643.99</v>
      </c>
      <c r="M61" s="10">
        <f>L61+Monthly!M61</f>
        <v>778696.71</v>
      </c>
      <c r="N61" s="10">
        <f>M61+Monthly!N61</f>
        <v>874102.04999999993</v>
      </c>
      <c r="O61" s="10">
        <f>N61+Monthly!O61</f>
        <v>962051.30999999994</v>
      </c>
      <c r="P61" s="10">
        <f>O61+Monthly!P61</f>
        <v>1046726.34</v>
      </c>
      <c r="Q61" s="10">
        <f>P61+Monthly!Q61</f>
        <v>1220368.6599999999</v>
      </c>
      <c r="R61" s="10">
        <f>Q61+Monthly!R61</f>
        <v>1514380.26</v>
      </c>
      <c r="S61" s="10">
        <f>R61+Monthly!S61</f>
        <v>1703963.6099999999</v>
      </c>
      <c r="T61" s="10">
        <f>S61+Monthly!T61</f>
        <v>1830232.45</v>
      </c>
      <c r="U61" s="10">
        <f>T61+Monthly!U61</f>
        <v>1932032.17</v>
      </c>
      <c r="V61" s="10">
        <f>U61+Monthly!V61</f>
        <v>2019761.7</v>
      </c>
      <c r="W61" s="10">
        <f>V61+Monthly!W61</f>
        <v>2193534.73</v>
      </c>
      <c r="X61" s="10">
        <f>W61+Monthly!X61</f>
        <v>2288108.56</v>
      </c>
      <c r="Y61" s="10">
        <f t="shared" si="0"/>
        <v>2288108.56</v>
      </c>
      <c r="Z61" s="12">
        <f t="shared" si="1"/>
        <v>0</v>
      </c>
    </row>
    <row r="62" spans="1:26">
      <c r="A62" t="s">
        <v>86</v>
      </c>
      <c r="B62" s="6">
        <v>0</v>
      </c>
      <c r="C62" s="9">
        <v>3332449.74</v>
      </c>
      <c r="D62" s="9">
        <v>-690319.07</v>
      </c>
      <c r="E62" s="9">
        <v>0</v>
      </c>
      <c r="F62" s="10">
        <f>Monthly!F62</f>
        <v>76702.720000000001</v>
      </c>
      <c r="G62" s="10">
        <f>F62+Monthly!G62</f>
        <v>222159.96</v>
      </c>
      <c r="H62" s="10">
        <f>G62+Monthly!H62</f>
        <v>340369.48</v>
      </c>
      <c r="I62" s="10">
        <f>H62+Monthly!I62</f>
        <v>505844.70999999996</v>
      </c>
      <c r="J62" s="10">
        <f>I62+Monthly!J62</f>
        <v>654246.87999999989</v>
      </c>
      <c r="K62" s="10">
        <f>J62+Monthly!K62</f>
        <v>897200.94</v>
      </c>
      <c r="L62" s="10">
        <f>K62+Monthly!L62</f>
        <v>1101136.44</v>
      </c>
      <c r="M62" s="10">
        <f>L62+Monthly!M62</f>
        <v>1338316.22</v>
      </c>
      <c r="N62" s="10">
        <f>M62+Monthly!N62</f>
        <v>1522386.66</v>
      </c>
      <c r="O62" s="10">
        <f>N62+Monthly!O62</f>
        <v>1819440.28</v>
      </c>
      <c r="P62" s="10">
        <f>O62+Monthly!P62</f>
        <v>2038762.9</v>
      </c>
      <c r="Q62" s="10">
        <f>P62+Monthly!Q62</f>
        <v>2087185.6099999999</v>
      </c>
      <c r="R62" s="10">
        <f>Q62+Monthly!R62</f>
        <v>2284156.75</v>
      </c>
      <c r="S62" s="10">
        <f>R62+Monthly!S62</f>
        <v>2411099.73</v>
      </c>
      <c r="T62" s="10">
        <f>S62+Monthly!T62</f>
        <v>2519811.5699999998</v>
      </c>
      <c r="U62" s="10">
        <f>T62+Monthly!U62</f>
        <v>2642130.67</v>
      </c>
      <c r="V62" s="10">
        <f>U62+Monthly!V62</f>
        <v>2642130.67</v>
      </c>
      <c r="W62" s="10">
        <f>V62+Monthly!W62</f>
        <v>2642130.67</v>
      </c>
      <c r="X62" s="10">
        <f>W62+Monthly!X62</f>
        <v>2642130.67</v>
      </c>
      <c r="Y62" s="10">
        <f t="shared" si="0"/>
        <v>2642130.67</v>
      </c>
      <c r="Z62" s="12">
        <f t="shared" si="1"/>
        <v>4.6566128730773926E-10</v>
      </c>
    </row>
    <row r="63" spans="1:26">
      <c r="A63" t="s">
        <v>87</v>
      </c>
      <c r="B63" s="6">
        <v>0</v>
      </c>
      <c r="C63" s="9">
        <v>2577603.9700000002</v>
      </c>
      <c r="D63" s="9">
        <v>-513106.84000000043</v>
      </c>
      <c r="E63" s="9">
        <v>0</v>
      </c>
      <c r="F63" s="10">
        <f>Monthly!F63</f>
        <v>6333.51</v>
      </c>
      <c r="G63" s="10">
        <f>F63+Monthly!G63</f>
        <v>174943.46000000002</v>
      </c>
      <c r="H63" s="10">
        <f>G63+Monthly!H63</f>
        <v>360106.56000000006</v>
      </c>
      <c r="I63" s="10">
        <f>H63+Monthly!I63</f>
        <v>531604.14000000013</v>
      </c>
      <c r="J63" s="10">
        <f>I63+Monthly!J63</f>
        <v>627313.70000000019</v>
      </c>
      <c r="K63" s="10">
        <f>J63+Monthly!K63</f>
        <v>740846.91000000015</v>
      </c>
      <c r="L63" s="10">
        <f>K63+Monthly!L63</f>
        <v>899571.2300000001</v>
      </c>
      <c r="M63" s="10">
        <f>L63+Monthly!M63</f>
        <v>1054127.82</v>
      </c>
      <c r="N63" s="10">
        <f>M63+Monthly!N63</f>
        <v>1228522.9300000002</v>
      </c>
      <c r="O63" s="10">
        <f>N63+Monthly!O63</f>
        <v>1328630.7300000002</v>
      </c>
      <c r="P63" s="10">
        <f>O63+Monthly!P63</f>
        <v>1426695.35</v>
      </c>
      <c r="Q63" s="10">
        <f>P63+Monthly!Q63</f>
        <v>1568998.02</v>
      </c>
      <c r="R63" s="10">
        <f>Q63+Monthly!R63</f>
        <v>1690217.09</v>
      </c>
      <c r="S63" s="10">
        <f>R63+Monthly!S63</f>
        <v>1757475.9300000002</v>
      </c>
      <c r="T63" s="10">
        <f>S63+Monthly!T63</f>
        <v>1819011.61</v>
      </c>
      <c r="U63" s="10">
        <f>T63+Monthly!U63</f>
        <v>1898882.84</v>
      </c>
      <c r="V63" s="10">
        <f>U63+Monthly!V63</f>
        <v>1952935.08</v>
      </c>
      <c r="W63" s="10">
        <f>V63+Monthly!W63</f>
        <v>2062013.8900000001</v>
      </c>
      <c r="X63" s="10">
        <f>W63+Monthly!X63</f>
        <v>2064497.1300000001</v>
      </c>
      <c r="Y63" s="10">
        <f t="shared" si="0"/>
        <v>2064497.1300000001</v>
      </c>
      <c r="Z63" s="12">
        <f t="shared" si="1"/>
        <v>-2.3283064365386963E-10</v>
      </c>
    </row>
    <row r="64" spans="1:26">
      <c r="A64" t="s">
        <v>88</v>
      </c>
      <c r="B64" s="7">
        <v>6163941.5999999996</v>
      </c>
      <c r="C64" s="9">
        <v>7441632.2400000002</v>
      </c>
      <c r="D64" s="9">
        <v>-1691260.1900000004</v>
      </c>
      <c r="E64" s="9">
        <v>0</v>
      </c>
      <c r="F64" s="10">
        <f>Monthly!F64</f>
        <v>0</v>
      </c>
      <c r="G64" s="10">
        <f>F64+Monthly!G64</f>
        <v>0</v>
      </c>
      <c r="H64" s="10">
        <f>G64+Monthly!H64</f>
        <v>0</v>
      </c>
      <c r="I64" s="10">
        <f>H64+Monthly!I64</f>
        <v>0</v>
      </c>
      <c r="J64" s="10">
        <f>I64+Monthly!J64</f>
        <v>0</v>
      </c>
      <c r="K64" s="10">
        <f>J64+Monthly!K64</f>
        <v>5421.85</v>
      </c>
      <c r="L64" s="10">
        <f>K64+Monthly!L64</f>
        <v>10184.08</v>
      </c>
      <c r="M64" s="10">
        <f>L64+Monthly!M64</f>
        <v>74373.509999999995</v>
      </c>
      <c r="N64" s="10">
        <f>M64+Monthly!N64</f>
        <v>434898.22</v>
      </c>
      <c r="O64" s="10">
        <f>N64+Monthly!O64</f>
        <v>1138893.4699999997</v>
      </c>
      <c r="P64" s="10">
        <f>O64+Monthly!P64</f>
        <v>1850764.6299999997</v>
      </c>
      <c r="Q64" s="10">
        <f>P64+Monthly!Q64</f>
        <v>2392287.2299999995</v>
      </c>
      <c r="R64" s="10">
        <f>Q64+Monthly!R64</f>
        <v>3151560.1599999992</v>
      </c>
      <c r="S64" s="10">
        <f>R64+Monthly!S64</f>
        <v>3691126.1099999994</v>
      </c>
      <c r="T64" s="10">
        <f>S64+Monthly!T64</f>
        <v>4096341.5799999996</v>
      </c>
      <c r="U64" s="10">
        <f>T64+Monthly!U64</f>
        <v>4609431.8499999996</v>
      </c>
      <c r="V64" s="10">
        <f>U64+Monthly!V64</f>
        <v>5045601.0599999996</v>
      </c>
      <c r="W64" s="10">
        <f>V64+Monthly!W64</f>
        <v>5416431.9499999993</v>
      </c>
      <c r="X64" s="10">
        <f>W64+Monthly!X64</f>
        <v>5750372.0499999989</v>
      </c>
      <c r="Y64" s="10">
        <f t="shared" si="0"/>
        <v>5750372.0499999989</v>
      </c>
      <c r="Z64" s="12">
        <f t="shared" si="1"/>
        <v>9.3132257461547852E-10</v>
      </c>
    </row>
    <row r="65" spans="1:26">
      <c r="A65" t="s">
        <v>89</v>
      </c>
      <c r="B65" s="6">
        <v>0</v>
      </c>
      <c r="C65" s="9">
        <v>3378028.56</v>
      </c>
      <c r="D65" s="9">
        <v>-2097782</v>
      </c>
      <c r="E65" s="9">
        <v>692.56</v>
      </c>
      <c r="F65" s="10">
        <f>Monthly!F65</f>
        <v>1390.93</v>
      </c>
      <c r="G65" s="10">
        <f>F65+Monthly!G65</f>
        <v>8464.8000000000011</v>
      </c>
      <c r="H65" s="10">
        <f>G65+Monthly!H65</f>
        <v>54244.53</v>
      </c>
      <c r="I65" s="10">
        <f>H65+Monthly!I65</f>
        <v>150227.60999999999</v>
      </c>
      <c r="J65" s="10">
        <f>I65+Monthly!J65</f>
        <v>214743.21</v>
      </c>
      <c r="K65" s="10">
        <f>J65+Monthly!K65</f>
        <v>288857.40999999997</v>
      </c>
      <c r="L65" s="10">
        <f>K65+Monthly!L65</f>
        <v>387133.62</v>
      </c>
      <c r="M65" s="10">
        <f>L65+Monthly!M65</f>
        <v>547502.80000000005</v>
      </c>
      <c r="N65" s="10">
        <f>M65+Monthly!N65</f>
        <v>672203.38</v>
      </c>
      <c r="O65" s="10">
        <f>N65+Monthly!O65</f>
        <v>770399.15</v>
      </c>
      <c r="P65" s="10">
        <f>O65+Monthly!P65</f>
        <v>853451.32000000007</v>
      </c>
      <c r="Q65" s="10">
        <f>P65+Monthly!Q65</f>
        <v>936119.19000000006</v>
      </c>
      <c r="R65" s="10">
        <f>Q65+Monthly!R65</f>
        <v>1000067.89</v>
      </c>
      <c r="S65" s="10">
        <f>R65+Monthly!S65</f>
        <v>1065143.83</v>
      </c>
      <c r="T65" s="10">
        <f>S65+Monthly!T65</f>
        <v>1164129.02</v>
      </c>
      <c r="U65" s="10">
        <f>T65+Monthly!U65</f>
        <v>1200267.45</v>
      </c>
      <c r="V65" s="10">
        <f>U65+Monthly!V65</f>
        <v>1216475.27</v>
      </c>
      <c r="W65" s="10">
        <f>V65+Monthly!W65</f>
        <v>1252172.8400000001</v>
      </c>
      <c r="X65" s="10">
        <f>W65+Monthly!X65</f>
        <v>1280939.1200000001</v>
      </c>
      <c r="Y65" s="10">
        <f t="shared" si="0"/>
        <v>1280939.1200000001</v>
      </c>
      <c r="Z65" s="12">
        <f t="shared" si="1"/>
        <v>0</v>
      </c>
    </row>
    <row r="66" spans="1:26">
      <c r="A66" t="s">
        <v>90</v>
      </c>
      <c r="B66" s="7">
        <v>105232.66999999993</v>
      </c>
      <c r="C66" s="9">
        <v>12551074.630000001</v>
      </c>
      <c r="D66" s="9">
        <v>-1035443.5100000005</v>
      </c>
      <c r="E66" s="9">
        <v>5083.46</v>
      </c>
      <c r="F66" s="10">
        <f>Monthly!F66</f>
        <v>3477.75</v>
      </c>
      <c r="G66" s="10">
        <f>F66+Monthly!G66</f>
        <v>12173.05</v>
      </c>
      <c r="H66" s="10">
        <f>G66+Monthly!H66</f>
        <v>566640.3600000001</v>
      </c>
      <c r="I66" s="10">
        <f>H66+Monthly!I66</f>
        <v>1047445.7000000002</v>
      </c>
      <c r="J66" s="10">
        <f>I66+Monthly!J66</f>
        <v>1745557.62</v>
      </c>
      <c r="K66" s="10">
        <f>J66+Monthly!K66</f>
        <v>2267385.1100000003</v>
      </c>
      <c r="L66" s="10">
        <f>K66+Monthly!L66</f>
        <v>3724789.8000000003</v>
      </c>
      <c r="M66" s="10">
        <f>L66+Monthly!M66</f>
        <v>4565345.95</v>
      </c>
      <c r="N66" s="10">
        <f>M66+Monthly!N66</f>
        <v>5192061.84</v>
      </c>
      <c r="O66" s="10">
        <f>N66+Monthly!O66</f>
        <v>6090259.9100000001</v>
      </c>
      <c r="P66" s="10">
        <f>O66+Monthly!P66</f>
        <v>6588434.1800000006</v>
      </c>
      <c r="Q66" s="10">
        <f>P66+Monthly!Q66</f>
        <v>7298252.0600000005</v>
      </c>
      <c r="R66" s="10">
        <f>Q66+Monthly!R66</f>
        <v>8513044.4700000007</v>
      </c>
      <c r="S66" s="10">
        <f>R66+Monthly!S66</f>
        <v>9430010.1800000016</v>
      </c>
      <c r="T66" s="10">
        <f>S66+Monthly!T66</f>
        <v>9968273.8800000008</v>
      </c>
      <c r="U66" s="10">
        <f>T66+Monthly!U66</f>
        <v>10473800.440000001</v>
      </c>
      <c r="V66" s="10">
        <f>U66+Monthly!V66</f>
        <v>10720881.500000002</v>
      </c>
      <c r="W66" s="10">
        <f>V66+Monthly!W66</f>
        <v>11191304.660000002</v>
      </c>
      <c r="X66" s="10">
        <f>W66+Monthly!X66</f>
        <v>11520714.580000002</v>
      </c>
      <c r="Y66" s="10">
        <f t="shared" si="0"/>
        <v>11520714.580000002</v>
      </c>
      <c r="Z66" s="12">
        <f t="shared" si="1"/>
        <v>0</v>
      </c>
    </row>
    <row r="67" spans="1:26">
      <c r="A67" t="s">
        <v>91</v>
      </c>
      <c r="B67" s="6">
        <v>0</v>
      </c>
      <c r="C67" s="9">
        <v>1762249.51</v>
      </c>
      <c r="D67" s="9">
        <v>-1140611.53</v>
      </c>
      <c r="E67" s="9">
        <v>4500</v>
      </c>
      <c r="F67" s="10">
        <f>Monthly!F67</f>
        <v>3279.34</v>
      </c>
      <c r="G67" s="10">
        <f>F67+Monthly!G67</f>
        <v>28507.07</v>
      </c>
      <c r="H67" s="10">
        <f>G67+Monthly!H67</f>
        <v>72611.16</v>
      </c>
      <c r="I67" s="10">
        <f>H67+Monthly!I67</f>
        <v>92534.16</v>
      </c>
      <c r="J67" s="10">
        <f>I67+Monthly!J67</f>
        <v>120947.44</v>
      </c>
      <c r="K67" s="10">
        <f>J67+Monthly!K67</f>
        <v>140748.68</v>
      </c>
      <c r="L67" s="10">
        <f>K67+Monthly!L67</f>
        <v>201545.88</v>
      </c>
      <c r="M67" s="10">
        <f>L67+Monthly!M67</f>
        <v>211674.89</v>
      </c>
      <c r="N67" s="10">
        <f>M67+Monthly!N67</f>
        <v>241072.46000000002</v>
      </c>
      <c r="O67" s="10">
        <f>N67+Monthly!O67</f>
        <v>270492.86000000004</v>
      </c>
      <c r="P67" s="10">
        <f>O67+Monthly!P67</f>
        <v>303933.00000000006</v>
      </c>
      <c r="Q67" s="10">
        <f>P67+Monthly!Q67</f>
        <v>328797.32000000007</v>
      </c>
      <c r="R67" s="10">
        <f>Q67+Monthly!R67</f>
        <v>376801.23000000004</v>
      </c>
      <c r="S67" s="10">
        <f>R67+Monthly!S67</f>
        <v>428703.82000000007</v>
      </c>
      <c r="T67" s="10">
        <f>S67+Monthly!T67</f>
        <v>463726.12000000005</v>
      </c>
      <c r="U67" s="10">
        <f>T67+Monthly!U67</f>
        <v>502968.86000000004</v>
      </c>
      <c r="V67" s="10">
        <f>U67+Monthly!V67</f>
        <v>566604.29</v>
      </c>
      <c r="W67" s="10">
        <f>V67+Monthly!W67</f>
        <v>626137.98</v>
      </c>
      <c r="X67" s="10">
        <f>W67+Monthly!X67</f>
        <v>626137.98</v>
      </c>
      <c r="Y67" s="10">
        <f t="shared" ref="Y67:Y68" si="2">X67</f>
        <v>626137.98</v>
      </c>
      <c r="Z67" s="12">
        <f t="shared" ref="Z67:Z68" si="3">SUM(C67+D67+E67-Y67)</f>
        <v>0</v>
      </c>
    </row>
    <row r="68" spans="1:26">
      <c r="A68" t="s">
        <v>92</v>
      </c>
      <c r="B68" s="7">
        <v>14118281.59</v>
      </c>
      <c r="C68" s="9">
        <v>16154131.859999999</v>
      </c>
      <c r="D68" s="9">
        <v>2534547.0800000019</v>
      </c>
      <c r="E68" s="9">
        <v>0</v>
      </c>
      <c r="F68" s="10">
        <f>Monthly!F68</f>
        <v>0</v>
      </c>
      <c r="G68" s="10">
        <f>F68+Monthly!G68</f>
        <v>0</v>
      </c>
      <c r="H68" s="10">
        <f>G68+Monthly!H68</f>
        <v>0</v>
      </c>
      <c r="I68" s="10">
        <f>H68+Monthly!I68</f>
        <v>0</v>
      </c>
      <c r="J68" s="10">
        <f>I68+Monthly!J68</f>
        <v>0</v>
      </c>
      <c r="K68" s="10">
        <f>J68+Monthly!K68</f>
        <v>17000</v>
      </c>
      <c r="L68" s="10">
        <f>K68+Monthly!L68</f>
        <v>247457.05</v>
      </c>
      <c r="M68" s="10">
        <f>L68+Monthly!M68</f>
        <v>3672600.32</v>
      </c>
      <c r="N68" s="10">
        <f>M68+Monthly!N68</f>
        <v>5869669.1999999993</v>
      </c>
      <c r="O68" s="10">
        <f>N68+Monthly!O68</f>
        <v>9030663.0499999989</v>
      </c>
      <c r="P68" s="10">
        <f>O68+Monthly!P68</f>
        <v>11202491.719999999</v>
      </c>
      <c r="Q68" s="10">
        <f>P68+Monthly!Q68</f>
        <v>12621614.549999999</v>
      </c>
      <c r="R68" s="10">
        <f>Q68+Monthly!R68</f>
        <v>13919548.659999998</v>
      </c>
      <c r="S68" s="10">
        <f>R68+Monthly!S68</f>
        <v>14624439.999999998</v>
      </c>
      <c r="T68" s="10">
        <f>S68+Monthly!T68</f>
        <v>15255713.869999999</v>
      </c>
      <c r="U68" s="10">
        <f>T68+Monthly!U68</f>
        <v>16570244.129999999</v>
      </c>
      <c r="V68" s="10">
        <f>U68+Monthly!V68</f>
        <v>17231308.59</v>
      </c>
      <c r="W68" s="10">
        <f>V68+Monthly!W68</f>
        <v>17888492.449999999</v>
      </c>
      <c r="X68" s="10">
        <f>W68+Monthly!X68</f>
        <v>18688678.939999998</v>
      </c>
      <c r="Y68" s="10">
        <f t="shared" si="2"/>
        <v>18688678.939999998</v>
      </c>
      <c r="Z68" s="12">
        <f t="shared" si="3"/>
        <v>3.7252902984619141E-9</v>
      </c>
    </row>
    <row r="69" spans="1:26">
      <c r="B69" s="4"/>
      <c r="C69" s="5"/>
      <c r="D69" s="5"/>
      <c r="E69" s="5"/>
      <c r="Y69" s="10"/>
    </row>
    <row r="70" spans="1:26">
      <c r="A70" s="13" t="s">
        <v>93</v>
      </c>
      <c r="B70" s="14">
        <f t="shared" ref="B70:F70" si="4">SUM(B2:B68)</f>
        <v>305183625.96000004</v>
      </c>
      <c r="C70" s="15">
        <f t="shared" si="4"/>
        <v>564109583.10000014</v>
      </c>
      <c r="D70" s="15">
        <f t="shared" si="4"/>
        <v>1510684.3200000008</v>
      </c>
      <c r="E70" s="15">
        <f t="shared" si="4"/>
        <v>356629.62000000005</v>
      </c>
      <c r="F70" s="16">
        <f t="shared" si="4"/>
        <v>3717356.3599999989</v>
      </c>
      <c r="G70" s="16">
        <f>SUM(G2:G68)</f>
        <v>14267816.660000004</v>
      </c>
      <c r="H70" s="16">
        <f>SUM(H2:H68)</f>
        <v>32619359.719999999</v>
      </c>
      <c r="I70" s="17">
        <f>SUM(I2:I68)</f>
        <v>77883949.390000001</v>
      </c>
      <c r="J70" s="17">
        <f>SUM(J2:J68)</f>
        <v>128371766.08999997</v>
      </c>
      <c r="K70" s="17">
        <f>SUM(K2:K68)</f>
        <v>161693442.14999998</v>
      </c>
      <c r="L70" s="17">
        <f t="shared" ref="L70:X70" si="5">SUM(L2:L68)</f>
        <v>201950422.44000003</v>
      </c>
      <c r="M70" s="17">
        <f t="shared" si="5"/>
        <v>243076861.12999994</v>
      </c>
      <c r="N70" s="17">
        <f t="shared" si="5"/>
        <v>281356198.68999994</v>
      </c>
      <c r="O70" s="17">
        <f t="shared" si="5"/>
        <v>319264829.25000006</v>
      </c>
      <c r="P70" s="17">
        <f t="shared" si="5"/>
        <v>354479901.26999998</v>
      </c>
      <c r="Q70" s="17">
        <f t="shared" si="5"/>
        <v>390130998.15999997</v>
      </c>
      <c r="R70" s="17">
        <f t="shared" si="5"/>
        <v>427390747.85000008</v>
      </c>
      <c r="S70" s="17">
        <f t="shared" si="5"/>
        <v>456139822.65000004</v>
      </c>
      <c r="T70" s="17">
        <f t="shared" si="5"/>
        <v>480829571.75</v>
      </c>
      <c r="U70" s="17">
        <f t="shared" si="5"/>
        <v>502033837.31999999</v>
      </c>
      <c r="V70" s="17">
        <f t="shared" si="5"/>
        <v>524981137.77999991</v>
      </c>
      <c r="W70" s="17">
        <f t="shared" si="5"/>
        <v>542180665.97000003</v>
      </c>
      <c r="X70" s="17">
        <f t="shared" si="5"/>
        <v>565976897.03999996</v>
      </c>
      <c r="Y70" s="19">
        <f>SUM(Y2:Y68)</f>
        <v>565976897.03999996</v>
      </c>
      <c r="Z70" s="17">
        <f>SUM(Z2:Z68)</f>
        <v>4.0490704122930765E-8</v>
      </c>
    </row>
    <row r="71" spans="1:26">
      <c r="Z71" s="18"/>
    </row>
    <row r="72" spans="1:26"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99ED-B3AD-458D-9C74-4BCE709AF206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3BDEE5E181943B52265AE0EFB8499" ma:contentTypeVersion="1" ma:contentTypeDescription="Create a new document." ma:contentTypeScope="" ma:versionID="96b79f3ebb5bf4c6f94de022131e309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88D1F-87AD-4C1E-A949-A1E56215DC84}"/>
</file>

<file path=customXml/itemProps2.xml><?xml version="1.0" encoding="utf-8"?>
<ds:datastoreItem xmlns:ds="http://schemas.openxmlformats.org/officeDocument/2006/customXml" ds:itemID="{E429B6CF-971F-4C29-8A19-86D6099F8F05}"/>
</file>

<file path=customXml/itemProps3.xml><?xml version="1.0" encoding="utf-8"?>
<ds:datastoreItem xmlns:ds="http://schemas.openxmlformats.org/officeDocument/2006/customXml" ds:itemID="{1373B99B-CF4D-4A36-ADCF-3831F7050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Buhrig, Catherine</dc:creator>
  <cp:keywords/>
  <dc:description/>
  <cp:lastModifiedBy>Fertenbaugh, Ismael</cp:lastModifiedBy>
  <cp:revision/>
  <dcterms:created xsi:type="dcterms:W3CDTF">2021-06-22T19:15:29Z</dcterms:created>
  <dcterms:modified xsi:type="dcterms:W3CDTF">2023-02-15T20:17:48Z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0x0101003823BDEE5E181943B52265AE0EFB8499</vt:lpwstr>
  </property>
  <property fmtid="{D5CDD505-2E9C-101B-9397-08002B2CF9AE}" pid="3" name="Order">
    <vt:r8>5800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