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mareis_pa_gov/Documents/Desktop/"/>
    </mc:Choice>
  </mc:AlternateContent>
  <xr:revisionPtr revIDLastSave="37" documentId="8_{6AF7C20E-04B8-477B-91D7-9075268FEEF1}" xr6:coauthVersionLast="47" xr6:coauthVersionMax="47" xr10:uidLastSave="{6C29FB23-F2E3-4C6A-8FC8-F859B8CD9B9D}"/>
  <bookViews>
    <workbookView xWindow="-108" yWindow="-108" windowWidth="23256" windowHeight="12456" xr2:uid="{810FDD91-F588-47EF-BC3F-615057B7DE41}"/>
  </bookViews>
  <sheets>
    <sheet name="GreenGov Checklist" sheetId="1" r:id="rId1"/>
  </sheets>
  <definedNames>
    <definedName name="_xlnm._FilterDatabase" localSheetId="0" hidden="1">'GreenGov Checklist'!$A$52:$I$57</definedName>
    <definedName name="_xlnm.Print_Area" localSheetId="0">'GreenGov Checklist'!$A$1:$I$182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1" i="1" l="1"/>
  <c r="I121" i="1" s="1"/>
  <c r="H72" i="1"/>
  <c r="I72" i="1"/>
  <c r="I176" i="1"/>
  <c r="H45" i="1"/>
  <c r="I45" i="1" s="1"/>
  <c r="I175" i="1"/>
  <c r="I174" i="1"/>
  <c r="H158" i="1"/>
  <c r="I158" i="1" s="1"/>
  <c r="H147" i="1"/>
  <c r="I147" i="1" s="1"/>
  <c r="H117" i="1"/>
  <c r="I117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68" i="1"/>
  <c r="I68" i="1" s="1"/>
  <c r="H66" i="1"/>
  <c r="I66" i="1" s="1"/>
  <c r="H67" i="1"/>
  <c r="I67" i="1" s="1"/>
  <c r="H65" i="1"/>
  <c r="I65" i="1" s="1"/>
  <c r="H44" i="1"/>
  <c r="I44" i="1" s="1"/>
  <c r="H42" i="1"/>
  <c r="I42" i="1" s="1"/>
  <c r="H40" i="1"/>
  <c r="I40" i="1" s="1"/>
  <c r="H43" i="1"/>
  <c r="I43" i="1" s="1"/>
  <c r="I177" i="1" l="1"/>
  <c r="I178" i="1" s="1"/>
  <c r="D6" i="1" s="1"/>
  <c r="H73" i="1"/>
  <c r="I73" i="1" s="1"/>
  <c r="H119" i="1"/>
  <c r="H154" i="1"/>
  <c r="H153" i="1"/>
  <c r="I153" i="1" l="1"/>
  <c r="I154" i="1"/>
  <c r="I119" i="1"/>
  <c r="H120" i="1"/>
  <c r="I120" i="1" s="1"/>
  <c r="H28" i="1"/>
  <c r="I28" i="1" s="1"/>
  <c r="H157" i="1"/>
  <c r="I157" i="1" s="1"/>
  <c r="H106" i="1"/>
  <c r="I106" i="1" s="1"/>
  <c r="H93" i="1"/>
  <c r="I93" i="1" s="1"/>
  <c r="H86" i="1"/>
  <c r="H83" i="1"/>
  <c r="I83" i="1" s="1"/>
  <c r="H75" i="1"/>
  <c r="H71" i="1"/>
  <c r="I71" i="1" s="1"/>
  <c r="H74" i="1"/>
  <c r="I74" i="1" s="1"/>
  <c r="H53" i="1"/>
  <c r="I53" i="1" s="1"/>
  <c r="H32" i="1"/>
  <c r="I32" i="1" s="1"/>
  <c r="H29" i="1"/>
  <c r="H27" i="1"/>
  <c r="I27" i="1" s="1"/>
  <c r="H25" i="1"/>
  <c r="I25" i="1" s="1"/>
  <c r="H23" i="1"/>
  <c r="I23" i="1" s="1"/>
  <c r="H26" i="1"/>
  <c r="I26" i="1" s="1"/>
  <c r="H22" i="1"/>
  <c r="I22" i="1" s="1"/>
  <c r="H76" i="1" l="1"/>
  <c r="H34" i="1" l="1"/>
  <c r="H41" i="1" l="1"/>
  <c r="H33" i="1"/>
  <c r="I41" i="1" l="1"/>
  <c r="I46" i="1" s="1"/>
  <c r="H46" i="1"/>
  <c r="H140" i="1"/>
  <c r="H61" i="1"/>
  <c r="H63" i="1"/>
  <c r="H58" i="1"/>
  <c r="H24" i="1"/>
  <c r="M86" i="1"/>
  <c r="M75" i="1"/>
  <c r="M29" i="1"/>
  <c r="I86" i="1" l="1"/>
  <c r="I75" i="1"/>
  <c r="I140" i="1"/>
  <c r="I63" i="1"/>
  <c r="I61" i="1"/>
  <c r="I58" i="1"/>
  <c r="I33" i="1"/>
  <c r="I24" i="1"/>
  <c r="H167" i="1"/>
  <c r="I167" i="1" s="1"/>
  <c r="H166" i="1"/>
  <c r="H164" i="1"/>
  <c r="I164" i="1" s="1"/>
  <c r="H161" i="1"/>
  <c r="H162" i="1" s="1"/>
  <c r="H152" i="1"/>
  <c r="I152" i="1" s="1"/>
  <c r="H151" i="1"/>
  <c r="I151" i="1" s="1"/>
  <c r="H150" i="1"/>
  <c r="I150" i="1" s="1"/>
  <c r="H149" i="1"/>
  <c r="H148" i="1"/>
  <c r="I148" i="1" s="1"/>
  <c r="H138" i="1"/>
  <c r="I138" i="1" s="1"/>
  <c r="H118" i="1"/>
  <c r="I118" i="1" s="1"/>
  <c r="H104" i="1"/>
  <c r="I104" i="1" s="1"/>
  <c r="H101" i="1"/>
  <c r="H82" i="1"/>
  <c r="H84" i="1" s="1"/>
  <c r="H64" i="1"/>
  <c r="I64" i="1" s="1"/>
  <c r="H62" i="1"/>
  <c r="I62" i="1" s="1"/>
  <c r="H57" i="1"/>
  <c r="I57" i="1" s="1"/>
  <c r="H52" i="1"/>
  <c r="I52" i="1" s="1"/>
  <c r="H37" i="1"/>
  <c r="H38" i="1" s="1"/>
  <c r="H35" i="1"/>
  <c r="H21" i="1"/>
  <c r="I21" i="1" s="1"/>
  <c r="H165" i="1"/>
  <c r="I165" i="1" s="1"/>
  <c r="H159" i="1"/>
  <c r="H139" i="1"/>
  <c r="H135" i="1"/>
  <c r="H134" i="1"/>
  <c r="I134" i="1" s="1"/>
  <c r="H133" i="1"/>
  <c r="I133" i="1" s="1"/>
  <c r="H132" i="1"/>
  <c r="I132" i="1" s="1"/>
  <c r="H131" i="1"/>
  <c r="I131" i="1" s="1"/>
  <c r="H130" i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10" i="1"/>
  <c r="I110" i="1" s="1"/>
  <c r="H109" i="1"/>
  <c r="I109" i="1" s="1"/>
  <c r="H105" i="1"/>
  <c r="I105" i="1" s="1"/>
  <c r="H100" i="1"/>
  <c r="I100" i="1" s="1"/>
  <c r="H56" i="1"/>
  <c r="H55" i="1"/>
  <c r="I55" i="1" s="1"/>
  <c r="H54" i="1"/>
  <c r="I135" i="1" l="1"/>
  <c r="H136" i="1"/>
  <c r="I149" i="1"/>
  <c r="H155" i="1"/>
  <c r="I94" i="1"/>
  <c r="H94" i="1"/>
  <c r="I96" i="1" s="1"/>
  <c r="I159" i="1"/>
  <c r="H59" i="1"/>
  <c r="H107" i="1"/>
  <c r="I56" i="1"/>
  <c r="I82" i="1"/>
  <c r="I84" i="1" s="1"/>
  <c r="I34" i="1"/>
  <c r="I35" i="1" s="1"/>
  <c r="I37" i="1"/>
  <c r="I38" i="1" s="1"/>
  <c r="H69" i="1"/>
  <c r="H102" i="1"/>
  <c r="I101" i="1"/>
  <c r="I102" i="1" s="1"/>
  <c r="I107" i="1"/>
  <c r="H111" i="1"/>
  <c r="H141" i="1"/>
  <c r="I139" i="1"/>
  <c r="I141" i="1" s="1"/>
  <c r="I161" i="1"/>
  <c r="I162" i="1" s="1"/>
  <c r="H168" i="1"/>
  <c r="I166" i="1"/>
  <c r="I168" i="1" s="1"/>
  <c r="H30" i="1"/>
  <c r="I48" i="1" s="1"/>
  <c r="I130" i="1"/>
  <c r="I54" i="1"/>
  <c r="I111" i="1"/>
  <c r="I29" i="1"/>
  <c r="I69" i="1"/>
  <c r="I76" i="1"/>
  <c r="I136" i="1" l="1"/>
  <c r="I142" i="1" s="1"/>
  <c r="I170" i="1"/>
  <c r="I155" i="1"/>
  <c r="I169" i="1" s="1"/>
  <c r="I95" i="1"/>
  <c r="I59" i="1"/>
  <c r="I77" i="1" s="1"/>
  <c r="I78" i="1"/>
  <c r="I143" i="1"/>
  <c r="I113" i="1"/>
  <c r="I30" i="1"/>
  <c r="I47" i="1" s="1"/>
  <c r="I112" i="1"/>
  <c r="I182" i="1" l="1"/>
  <c r="B6" i="1" s="1"/>
  <c r="I181" i="1"/>
  <c r="C6" i="1" s="1"/>
  <c r="E6" i="1" l="1"/>
</calcChain>
</file>

<file path=xl/sharedStrings.xml><?xml version="1.0" encoding="utf-8"?>
<sst xmlns="http://schemas.openxmlformats.org/spreadsheetml/2006/main" count="377" uniqueCount="264">
  <si>
    <t xml:space="preserve">Agency Representative Sign-off: </t>
  </si>
  <si>
    <t xml:space="preserve">Agency Executive Sign-off: </t>
  </si>
  <si>
    <t>Points Applicable</t>
  </si>
  <si>
    <t>Points Earned</t>
  </si>
  <si>
    <t>Score</t>
  </si>
  <si>
    <t>Instructions:</t>
  </si>
  <si>
    <t>Scoring:</t>
  </si>
  <si>
    <t>Contact GreenGov:</t>
  </si>
  <si>
    <t xml:space="preserve">Phone: 717-787-4987     Email: RA-GSGreenGov@pa.gov     Web: dgs.pa.gov/GreenGov </t>
  </si>
  <si>
    <t>I</t>
  </si>
  <si>
    <t>Benchmarking and Evaluation</t>
  </si>
  <si>
    <t>Facility Benchmarking</t>
  </si>
  <si>
    <t>Yes</t>
  </si>
  <si>
    <t>No</t>
  </si>
  <si>
    <t>N/A</t>
  </si>
  <si>
    <t>Points Value</t>
  </si>
  <si>
    <r>
      <t>Maintained an inventory of all owned and leased b</t>
    </r>
    <r>
      <rPr>
        <sz val="11"/>
        <rFont val="Calibri"/>
        <family val="2"/>
        <scheme val="minor"/>
      </rPr>
      <t>uildings and</t>
    </r>
    <r>
      <rPr>
        <sz val="11"/>
        <color theme="1"/>
        <rFont val="Calibri"/>
        <family val="2"/>
        <scheme val="minor"/>
      </rPr>
      <t xml:space="preserve"> square footage </t>
    </r>
    <r>
      <rPr>
        <sz val="11"/>
        <rFont val="Calibri"/>
        <family val="2"/>
        <scheme val="minor"/>
      </rPr>
      <t>figures for use in DG</t>
    </r>
    <r>
      <rPr>
        <sz val="11"/>
        <color theme="1"/>
        <rFont val="Calibri"/>
        <family val="2"/>
        <scheme val="minor"/>
      </rPr>
      <t>S TRIRIGA &amp; EnergyCAP systems?</t>
    </r>
    <r>
      <rPr>
        <sz val="11"/>
        <rFont val="Calibri"/>
        <family val="2"/>
        <scheme val="minor"/>
      </rPr>
      <t xml:space="preserve"> </t>
    </r>
  </si>
  <si>
    <t>Utilized EnergyCAP for the evaluation of utility bills regarding consumption trends, usage spikes, billing anomalies and established reduction targets for continued energy savings?</t>
  </si>
  <si>
    <t>Established an Executive-level energy portfolio report for your agency's facilities through the EnergyCAP System?</t>
  </si>
  <si>
    <t xml:space="preserve">Points Total </t>
  </si>
  <si>
    <t>Transportation Benchmarking</t>
  </si>
  <si>
    <t xml:space="preserve">Evaluated passenger vehicle assignments to identify ideal locations for the delivery of EV charging station projects as part of a high-efficiency vehicle fleet plan? </t>
  </si>
  <si>
    <t>Utilized vehicle telematic systems to accurately track performance figures of your entire traveling fleet?</t>
  </si>
  <si>
    <t>Products and Materials</t>
  </si>
  <si>
    <t>II</t>
  </si>
  <si>
    <t>Buildings and Structures</t>
  </si>
  <si>
    <t>Operations and Maintenance</t>
  </si>
  <si>
    <t>Completed annual inspections of building systems, components and envelope to take advantage of equipment warranty periods and/or facility maintenance contracts?</t>
  </si>
  <si>
    <t>Installed light fixture dimmers, occupancy/motion sensors and timers to reduce energy consumption (though partnership with DGS or other)?</t>
  </si>
  <si>
    <t>Inspected entry doors and windows for proper closing and sealing and ensured proper use and function to reduce energy loss?</t>
  </si>
  <si>
    <r>
      <t xml:space="preserve">Utilized Infrared Scanning (IR) for the identification of insufficient insulation, moisture infiltration and electrical anomalies in </t>
    </r>
    <r>
      <rPr>
        <b/>
        <sz val="11"/>
        <color theme="1"/>
        <rFont val="Calibri"/>
        <family val="2"/>
        <scheme val="minor"/>
      </rPr>
      <t>at least 1</t>
    </r>
    <r>
      <rPr>
        <sz val="11"/>
        <color theme="1"/>
        <rFont val="Calibri"/>
        <family val="2"/>
        <scheme val="minor"/>
      </rPr>
      <t xml:space="preserve"> facility?</t>
    </r>
  </si>
  <si>
    <r>
      <t xml:space="preserve">Utilized Infrared Scanning (IR) for the identification of insufficient insulation, moisture infiltration and electrical anomalies in </t>
    </r>
    <r>
      <rPr>
        <b/>
        <sz val="11"/>
        <rFont val="Calibri"/>
        <family val="2"/>
        <scheme val="minor"/>
      </rPr>
      <t>more than 1</t>
    </r>
    <r>
      <rPr>
        <sz val="11"/>
        <color theme="1"/>
        <rFont val="Calibri"/>
        <family val="2"/>
        <scheme val="minor"/>
      </rPr>
      <t xml:space="preserve"> facility?</t>
    </r>
  </si>
  <si>
    <t>Performed commissioning or recommissioning of building operational systems to maintain peak efficiency, air quality, thermal comfort and interior acoustics?</t>
  </si>
  <si>
    <t>Building Systems Efficiency</t>
  </si>
  <si>
    <t>Optimized building automation systems for energy efficiency consistent with building occupancy in all facilities?</t>
  </si>
  <si>
    <t>Installed programmable thermostats and system meters to reduce energy consumption?</t>
  </si>
  <si>
    <t>Installed high-efficiency HVAC systems and/or those that utilize geothermal and energy recovery components?</t>
  </si>
  <si>
    <t>High-Performance Buildings</t>
  </si>
  <si>
    <t>Achieved a measurable 10% reduction in energy consumption over ANSI/ASHRAE/IES Standard 90.1.2016 for any project (and/or achieved certification(s) including LEED, EnergyStar, etc.)?</t>
  </si>
  <si>
    <t xml:space="preserve">Total Points Earned for Buildings and Structures (II) </t>
  </si>
  <si>
    <t xml:space="preserve">Total Points Available for Buildings and Structures (II) </t>
  </si>
  <si>
    <t>III</t>
  </si>
  <si>
    <t>Transportation</t>
  </si>
  <si>
    <t xml:space="preserve">Utilized vehicle telematic systems to accurately track maintenance, consumption and use figures for your fleet? </t>
  </si>
  <si>
    <t>Vehicle Efficiency (utilization of EV's and PHEV's)</t>
  </si>
  <si>
    <r>
      <t xml:space="preserve">Installed electric vehicle charging stations in </t>
    </r>
    <r>
      <rPr>
        <b/>
        <sz val="11"/>
        <color theme="1"/>
        <rFont val="Calibri"/>
        <family val="2"/>
        <scheme val="minor"/>
      </rPr>
      <t>at least 1</t>
    </r>
    <r>
      <rPr>
        <sz val="11"/>
        <color theme="1"/>
        <rFont val="Calibri"/>
        <family val="2"/>
        <scheme val="minor"/>
      </rPr>
      <t xml:space="preserve"> location to support your high-efficiency vehicle fleet plan? </t>
    </r>
  </si>
  <si>
    <r>
      <t xml:space="preserve">Installed </t>
    </r>
    <r>
      <rPr>
        <b/>
        <sz val="11"/>
        <color theme="1"/>
        <rFont val="Calibri"/>
        <family val="2"/>
        <scheme val="minor"/>
      </rPr>
      <t>50% additional</t>
    </r>
    <r>
      <rPr>
        <sz val="11"/>
        <color theme="1"/>
        <rFont val="Calibri"/>
        <family val="2"/>
        <scheme val="minor"/>
      </rPr>
      <t xml:space="preserve"> electric vehicle charging stations to support your high-efficiency vehicle fleet plan (or enough to support 25% of your total passenger fleet)?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</si>
  <si>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Purchased </t>
    </r>
    <r>
      <rPr>
        <b/>
        <sz val="11"/>
        <color theme="1"/>
        <rFont val="Calibri"/>
        <family val="2"/>
        <scheme val="minor"/>
      </rPr>
      <t>at least 1</t>
    </r>
    <r>
      <rPr>
        <sz val="11"/>
        <color theme="1"/>
        <rFont val="Calibri"/>
        <family val="2"/>
        <scheme val="minor"/>
      </rPr>
      <t xml:space="preserve"> battery electric and/or plug-in hybrid electric vehicle?</t>
    </r>
  </si>
  <si>
    <r>
      <t xml:space="preserve">Purchased </t>
    </r>
    <r>
      <rPr>
        <b/>
        <sz val="11"/>
        <rFont val="Calibri"/>
        <family val="2"/>
        <scheme val="minor"/>
      </rPr>
      <t>50% additional</t>
    </r>
    <r>
      <rPr>
        <sz val="11"/>
        <rFont val="Calibri"/>
        <family val="2"/>
        <scheme val="minor"/>
      </rPr>
      <t xml:space="preserve"> battery electric and/or plug-in electric hybrid vehicles (or met 25% of your total passenger fleet)?</t>
    </r>
  </si>
  <si>
    <r>
      <t xml:space="preserve">Downsized </t>
    </r>
    <r>
      <rPr>
        <b/>
        <sz val="11"/>
        <color theme="1"/>
        <rFont val="Calibri"/>
        <family val="2"/>
        <scheme val="minor"/>
      </rPr>
      <t>at least 1</t>
    </r>
    <r>
      <rPr>
        <sz val="11"/>
        <color theme="1"/>
        <rFont val="Calibri"/>
        <family val="2"/>
        <scheme val="minor"/>
      </rPr>
      <t xml:space="preserve"> fleet vehicle with a smaller and/or more efficient vehicle for the work task?</t>
    </r>
  </si>
  <si>
    <r>
      <rPr>
        <b/>
        <sz val="11"/>
        <color theme="1"/>
        <rFont val="Calibri"/>
        <family val="2"/>
        <scheme val="minor"/>
      </rPr>
      <t>Permanently</t>
    </r>
    <r>
      <rPr>
        <sz val="11"/>
        <color theme="1"/>
        <rFont val="Calibri"/>
        <family val="2"/>
        <scheme val="minor"/>
      </rPr>
      <t xml:space="preserve"> returned a vehicle(s) to DGS Bureau of Vehicle Management resulting in a smaller, therefore more efficient overall fleet? (turned in fixed asset tag)</t>
    </r>
  </si>
  <si>
    <t xml:space="preserve">Total Points Earned for Transportation (III) </t>
  </si>
  <si>
    <t xml:space="preserve">Total Points Available for Transportation (III) </t>
  </si>
  <si>
    <t>IV</t>
  </si>
  <si>
    <t>Procurement</t>
  </si>
  <si>
    <t>10  A</t>
  </si>
  <si>
    <t xml:space="preserve">Procured environmentally preferred and sustainable products and equipment? </t>
  </si>
  <si>
    <t>10  B</t>
  </si>
  <si>
    <r>
      <t xml:space="preserve">Purchased or utilized a </t>
    </r>
    <r>
      <rPr>
        <b/>
        <sz val="11"/>
        <rFont val="Calibri"/>
        <family val="2"/>
        <scheme val="minor"/>
      </rPr>
      <t>new</t>
    </r>
    <r>
      <rPr>
        <sz val="11"/>
        <rFont val="Calibri"/>
        <family val="2"/>
        <scheme val="minor"/>
      </rPr>
      <t xml:space="preserve"> environmentally preferred and/or sustainable product or equipment not previously procured for use by your agency?</t>
    </r>
  </si>
  <si>
    <t>Recycling</t>
  </si>
  <si>
    <t>11  A</t>
  </si>
  <si>
    <r>
      <t>Collected and processed</t>
    </r>
    <r>
      <rPr>
        <b/>
        <sz val="11"/>
        <color theme="1"/>
        <rFont val="Calibri"/>
        <family val="2"/>
        <scheme val="minor"/>
      </rPr>
      <t xml:space="preserve"> new</t>
    </r>
    <r>
      <rPr>
        <sz val="11"/>
        <color theme="1"/>
        <rFont val="Calibri"/>
        <family val="2"/>
        <scheme val="minor"/>
      </rPr>
      <t xml:space="preserve"> recyclable material(s) in an effort to move toward </t>
    </r>
    <r>
      <rPr>
        <b/>
        <sz val="11"/>
        <color theme="1"/>
        <rFont val="Calibri"/>
        <family val="2"/>
        <scheme val="minor"/>
      </rPr>
      <t>zero waste</t>
    </r>
    <r>
      <rPr>
        <sz val="11"/>
        <color theme="1"/>
        <rFont val="Calibri"/>
        <family val="2"/>
        <scheme val="minor"/>
      </rPr>
      <t xml:space="preserve"> facilities?</t>
    </r>
  </si>
  <si>
    <t>11  B</t>
  </si>
  <si>
    <t>Established or participated in a recycling program?</t>
  </si>
  <si>
    <t>11  C</t>
  </si>
  <si>
    <t>Established or participated in a recycling program that incorporates organic and food waste materials?</t>
  </si>
  <si>
    <t>Cleaning</t>
  </si>
  <si>
    <t>12  A</t>
  </si>
  <si>
    <t>12  B</t>
  </si>
  <si>
    <t xml:space="preserve">Total Points Earned for Products and Materials (IV) </t>
  </si>
  <si>
    <t xml:space="preserve">Total Points Available for Products and Materials (IV) </t>
  </si>
  <si>
    <t>V</t>
  </si>
  <si>
    <t>Culture</t>
  </si>
  <si>
    <t xml:space="preserve">Employee Engagement </t>
  </si>
  <si>
    <t>13  A</t>
  </si>
  <si>
    <t>13  B</t>
  </si>
  <si>
    <t>13  C</t>
  </si>
  <si>
    <t>13  D</t>
  </si>
  <si>
    <t>13  E</t>
  </si>
  <si>
    <t xml:space="preserve">Educated and/or provided tools to employees for the evaluation of business travel carbon footprint generated through all forms of transportation including multimodal (bus, train, air, etc.)? </t>
  </si>
  <si>
    <t>13  F</t>
  </si>
  <si>
    <t>Promoted alternative commuting options including mass transit, carpooling and walking &amp; biking (could include building occupant surveys on commuting practices to enhance existing programs)?</t>
  </si>
  <si>
    <t>13  G</t>
  </si>
  <si>
    <t>Fostered interest in sustainability, reduction and recycling with employees through sponsorship of programs, initiatives and events?</t>
  </si>
  <si>
    <t>13  H</t>
  </si>
  <si>
    <t>13  I</t>
  </si>
  <si>
    <t>Established or participated in a litter reduction plan, initiative or survey?</t>
  </si>
  <si>
    <t>13  J</t>
  </si>
  <si>
    <t>Established and supported an employee award and/or incentive program for participation in sustainability?</t>
  </si>
  <si>
    <t>13  K</t>
  </si>
  <si>
    <t>Solicited employee feedback in regard to occupant comfort and perceived performance of building systems within their space?</t>
  </si>
  <si>
    <t>13  L</t>
  </si>
  <si>
    <t>Promoted the use of stairs instead of elevators wherever possible for energy conservation?</t>
  </si>
  <si>
    <t>13  M</t>
  </si>
  <si>
    <t>13  N</t>
  </si>
  <si>
    <t>Promoted waste reduction measures (such as; use of coffee mugs, utensils instead of disposable products)?</t>
  </si>
  <si>
    <t>13  O</t>
  </si>
  <si>
    <t>Promoted energy-saving measures (such as; turning off lights when not needed, HVAC setbacks)?</t>
  </si>
  <si>
    <t>13  P</t>
  </si>
  <si>
    <t>Promoted water saving measures (such as; water bottle filling stations and low-flow fixtures)?</t>
  </si>
  <si>
    <t>13  Q</t>
  </si>
  <si>
    <t>13  R</t>
  </si>
  <si>
    <t>Public Engagement</t>
  </si>
  <si>
    <t>14  A</t>
  </si>
  <si>
    <t>14  B</t>
  </si>
  <si>
    <r>
      <t xml:space="preserve">Integrated a </t>
    </r>
    <r>
      <rPr>
        <b/>
        <sz val="11"/>
        <rFont val="Calibri"/>
        <family val="2"/>
        <scheme val="minor"/>
      </rPr>
      <t>new</t>
    </r>
    <r>
      <rPr>
        <sz val="11"/>
        <rFont val="Calibri"/>
        <family val="2"/>
        <scheme val="minor"/>
      </rPr>
      <t xml:space="preserve"> sustainability policy and/or practice within operations with the public and/or outside business partners?</t>
    </r>
  </si>
  <si>
    <t>14  C</t>
  </si>
  <si>
    <t xml:space="preserve">Total Points Earned for Culture (V) </t>
  </si>
  <si>
    <t xml:space="preserve">Total Points Available for Culture (V) </t>
  </si>
  <si>
    <t>VI</t>
  </si>
  <si>
    <t>15  A</t>
  </si>
  <si>
    <t>16  A</t>
  </si>
  <si>
    <t>16  B</t>
  </si>
  <si>
    <t>Resilience</t>
  </si>
  <si>
    <t>17  A</t>
  </si>
  <si>
    <t>Established and/or maintained periodic inspections and testing on back-up generators, UPS units and other critical infrastructure such as network and communications equipment?</t>
  </si>
  <si>
    <t>Participated in storm water projects or partnerships with municipalities or outside partners to reduce and alleviate storm water impacts?</t>
  </si>
  <si>
    <t>Identified properties utilized by your organization that are located within a flood plain, established protocols for a flood event and ensured that critical infrastructure &amp; systems are out of flood-prone areas?</t>
  </si>
  <si>
    <t>18  A</t>
  </si>
  <si>
    <t>Prepared and practiced Continuity of Operations Plans (COOP) to enhance readiness and ensure continued operations of your agency?</t>
  </si>
  <si>
    <t xml:space="preserve">Partnered with lead agencies on the development, awareness and implementation of solutions to health, natural disaster and environmental threats? </t>
  </si>
  <si>
    <t xml:space="preserve">Overall Total Points Earned  </t>
  </si>
  <si>
    <t xml:space="preserve">Overall Total Points Available  </t>
  </si>
  <si>
    <t>15  B</t>
  </si>
  <si>
    <t>15  C</t>
  </si>
  <si>
    <t>15  D</t>
  </si>
  <si>
    <t>15  E</t>
  </si>
  <si>
    <t>15  F</t>
  </si>
  <si>
    <t>15  G</t>
  </si>
  <si>
    <t>Evaluated opportunities to enhance storm water management programs for increases in water quality, water resource management and infrastructure preservation (e.g., overflow vaults &amp; tanks, snow melt systems)?</t>
  </si>
  <si>
    <t xml:space="preserve">Developed, implemented, and maintained a comprehensive list of environmentally preferred and sustainable products and equipment procured by your agency (i.e. EnergyStar, FSC Certified, GreenGuard, GreenSeal, USDA Bio-Preferred, EPEAT, WaterSense or other)? </t>
  </si>
  <si>
    <t>Developed, implemented, and maintained policy measures and business procedures for the reduction of Vehicle Miles Traveled (VMT) for items such as in-person meetings and other employee interactions?</t>
  </si>
  <si>
    <t>Developed, implemented, and maintained green cleaning policies and services within leased space?</t>
  </si>
  <si>
    <t>Developed, implemented, and maintained a Sustainability Communications Plan for the continued messaging of sustainability policies, practices and initiatives throughout your organization?</t>
  </si>
  <si>
    <t>Developed, implemented, and maintained a paper usage reduction policy (such as; print what is needed, print both sides, print black &amp; white, track printing by employee)?</t>
  </si>
  <si>
    <t>Developed, implemented, and maintained programs, events and press to engage and educate the public in sustainability initiatives and actions?</t>
  </si>
  <si>
    <r>
      <t>Developed, implemented, and maintained a sustainability policy and/or practice</t>
    </r>
    <r>
      <rPr>
        <b/>
        <sz val="11"/>
        <rFont val="Calibri"/>
        <family val="2"/>
        <scheme val="minor"/>
      </rPr>
      <t xml:space="preserve"> plan</t>
    </r>
    <r>
      <rPr>
        <sz val="11"/>
        <rFont val="Calibri"/>
        <family val="2"/>
        <scheme val="minor"/>
      </rPr>
      <t xml:space="preserve"> within operations with the public and/or outside business partners?</t>
    </r>
  </si>
  <si>
    <t xml:space="preserve">Developed, implemented, and maintained plans and procedures and identified contracts for the procurement of goods and services for COOP and/or natural disaster events? </t>
  </si>
  <si>
    <t>Developed, implemented, and maintained a COOP Communications &amp; Training Plan for the continued messaging and implementation of COOP policies, practices and initiatives throughout your organization?</t>
  </si>
  <si>
    <t>Developed, implemented, and maintained a Recycling Communications Plan for the continued messaging of recycling policies, practices and initiatives throughout your organization?</t>
  </si>
  <si>
    <t>15  H</t>
  </si>
  <si>
    <t>18  B</t>
  </si>
  <si>
    <t>18  C</t>
  </si>
  <si>
    <t>18  D</t>
  </si>
  <si>
    <t>13  S</t>
  </si>
  <si>
    <t>Developed, implemented, and maintained a public-facing Sustainability Webpage for your agency that showcases your actions, efforts, plans and successes in relation to the UN Sustainable Development Goals?</t>
  </si>
  <si>
    <t>Developed, implemented, and maintained green cleaning policies and services within Commonwealth-owned space, including environmentally preferred products, integrated pest management, etc.?</t>
  </si>
  <si>
    <t>Developed, implemented, and maintained maintenance plans and/or contracts for your facilities to ensure peak operations (Ex: General Services Administration Public Building Maintenance Standards)?</t>
  </si>
  <si>
    <r>
      <t xml:space="preserve">Partnered with Capital Programs for the planning and/or delivery of a Sustainable high-performance new construction and/or facility renovation project with performance that </t>
    </r>
    <r>
      <rPr>
        <b/>
        <sz val="11"/>
        <color theme="1"/>
        <rFont val="Calibri"/>
        <family val="2"/>
        <scheme val="minor"/>
      </rPr>
      <t>exceeds</t>
    </r>
    <r>
      <rPr>
        <sz val="11"/>
        <color theme="1"/>
        <rFont val="Calibri"/>
        <family val="2"/>
        <scheme val="minor"/>
      </rPr>
      <t xml:space="preserve"> ANSI/ASHRAE/IES Standard 90.1.2016?</t>
    </r>
  </si>
  <si>
    <t>Resources:</t>
  </si>
  <si>
    <t>Incorporated high-performance building designs, techniques and materials into the design of a facility project?</t>
  </si>
  <si>
    <t>GreenGov Checklist submissions - All Agency past years</t>
  </si>
  <si>
    <r>
      <t xml:space="preserve">Worked with a Lessor to establish a utility bill tracking program for </t>
    </r>
    <r>
      <rPr>
        <b/>
        <sz val="11"/>
        <color theme="1"/>
        <rFont val="Calibri"/>
        <family val="2"/>
        <scheme val="minor"/>
      </rPr>
      <t>at least 1</t>
    </r>
    <r>
      <rPr>
        <sz val="11"/>
        <color theme="1"/>
        <rFont val="Calibri"/>
        <family val="2"/>
        <scheme val="minor"/>
      </rPr>
      <t xml:space="preserve"> facility that does not meet the 20k square foot and greater office space threshold for the High-Performance Lease Program?</t>
    </r>
  </si>
  <si>
    <r>
      <t xml:space="preserve">Utilized the DGS Consulting Services ITQ 4400007410 to procure </t>
    </r>
    <r>
      <rPr>
        <b/>
        <sz val="11"/>
        <color theme="1"/>
        <rFont val="Calibri"/>
        <family val="2"/>
        <scheme val="minor"/>
      </rPr>
      <t xml:space="preserve">at least </t>
    </r>
    <r>
      <rPr>
        <sz val="11"/>
        <color theme="1"/>
        <rFont val="Calibri"/>
        <family val="2"/>
        <scheme val="minor"/>
      </rPr>
      <t>1 ASHRAE Energy Audit and/or EnergyStar Building Certification within a facility owned or leased by your Agency?</t>
    </r>
  </si>
  <si>
    <r>
      <t xml:space="preserve">Accepted an investment-grade audit as part of a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Guaranteed Energy Savings Act (GESA) contract with DGS for improving building system efficiency? </t>
    </r>
  </si>
  <si>
    <r>
      <t xml:space="preserve">Developed a written plan for the integration of energy resiliency components within </t>
    </r>
    <r>
      <rPr>
        <b/>
        <sz val="11"/>
        <color theme="1"/>
        <rFont val="Calibri"/>
        <family val="2"/>
        <scheme val="minor"/>
      </rPr>
      <t>at least 1</t>
    </r>
    <r>
      <rPr>
        <sz val="11"/>
        <color theme="1"/>
        <rFont val="Calibri"/>
        <family val="2"/>
        <scheme val="minor"/>
      </rPr>
      <t xml:space="preserve"> facility including, but not limited to; battery storage, solar-ready construction, microgrid or other renewable energy equipment?</t>
    </r>
  </si>
  <si>
    <r>
      <t xml:space="preserve">Completed energy resiliency components within </t>
    </r>
    <r>
      <rPr>
        <b/>
        <sz val="11"/>
        <color theme="1"/>
        <rFont val="Calibri"/>
        <family val="2"/>
        <scheme val="minor"/>
      </rPr>
      <t>at least 1</t>
    </r>
    <r>
      <rPr>
        <sz val="11"/>
        <color theme="1"/>
        <rFont val="Calibri"/>
        <family val="2"/>
        <scheme val="minor"/>
      </rPr>
      <t xml:space="preserve"> facility including, but not limited to; battery storage, solar-ready construction, microgrid or other renewable energy equipment?</t>
    </r>
  </si>
  <si>
    <r>
      <t xml:space="preserve">Developed, implemented, and maintained a telework plan for </t>
    </r>
    <r>
      <rPr>
        <b/>
        <sz val="11"/>
        <rFont val="Calibri"/>
        <family val="2"/>
        <scheme val="minor"/>
      </rPr>
      <t>all employees</t>
    </r>
    <r>
      <rPr>
        <sz val="11"/>
        <rFont val="Calibri"/>
        <family val="2"/>
        <scheme val="minor"/>
      </rPr>
      <t xml:space="preserve"> in the event of health, natural disaster and environmental threats?</t>
    </r>
  </si>
  <si>
    <t>Developed, implemented, and maintained executive-level fleet reports including, classification, mileage, consumption, emission and costs for the purposes of Vehicle Miles Traveled (VMT) reduction and fuel economy improvements?</t>
  </si>
  <si>
    <t>Developed, implemented, and maintained a high-efficiency vehicle plan including battery electric and/or plug-in hybrid vehicles and supporting infrastructure (charging stations) to achieve the 25% fleet EV goal?</t>
  </si>
  <si>
    <r>
      <rPr>
        <b/>
        <sz val="11"/>
        <color theme="1"/>
        <rFont val="Calibri"/>
        <family val="2"/>
        <scheme val="minor"/>
      </rPr>
      <t>Always</t>
    </r>
    <r>
      <rPr>
        <sz val="11"/>
        <color theme="1"/>
        <rFont val="Calibri"/>
        <family val="2"/>
        <scheme val="minor"/>
      </rPr>
      <t xml:space="preserve"> procured and utilized the most efficient light, medium and heavy-duty vehicles for the operational need or work task as part of your high-efficiency vehicle fleet plan?</t>
    </r>
  </si>
  <si>
    <t>GreenGov Sustainability Team Development Workbook</t>
  </si>
  <si>
    <t>GreenGov Energy Management System (EnMS) Template</t>
  </si>
  <si>
    <t>GreenGov Sustainable Buildings Training Modules</t>
  </si>
  <si>
    <t>Reduced Vehicle Miles Traveled (VMT) through the use of Microsoft Teams conferencing and remote classroom training options?</t>
  </si>
  <si>
    <r>
      <t xml:space="preserve">Upgraded </t>
    </r>
    <r>
      <rPr>
        <b/>
        <sz val="11"/>
        <color theme="1"/>
        <rFont val="Calibri"/>
        <family val="2"/>
        <scheme val="minor"/>
      </rPr>
      <t>50</t>
    </r>
    <r>
      <rPr>
        <b/>
        <sz val="11"/>
        <rFont val="Calibri"/>
        <family val="2"/>
        <scheme val="minor"/>
      </rPr>
      <t>%</t>
    </r>
    <r>
      <rPr>
        <b/>
        <sz val="11"/>
        <color theme="1"/>
        <rFont val="Calibri"/>
        <family val="2"/>
        <scheme val="minor"/>
      </rPr>
      <t xml:space="preserve"> or greater</t>
    </r>
    <r>
      <rPr>
        <sz val="11"/>
        <color theme="1"/>
        <rFont val="Calibri"/>
        <family val="2"/>
        <scheme val="minor"/>
      </rPr>
      <t xml:space="preserve"> of lighting and fixtures to LED within all facilities? </t>
    </r>
  </si>
  <si>
    <t>Applied for Act 129, Tier 2 Alternative Energy Credits (AECs), Federal Tax Credits or other energy conservation or sustainability incentive program rebates?</t>
  </si>
  <si>
    <t>Participated in public utility program(s) that reduce demand on the electrical supply grid?</t>
  </si>
  <si>
    <t>19  A</t>
  </si>
  <si>
    <t>Renewable Energy, Energy Management &amp; Demand Response Programs</t>
  </si>
  <si>
    <t>VII</t>
  </si>
  <si>
    <t>19  B</t>
  </si>
  <si>
    <t>Bonus Points!</t>
  </si>
  <si>
    <t>Bonus Section</t>
  </si>
  <si>
    <t>Developed, implemented, and maintained home-headquarter and telework options for staff that result in permanent reductions in carbon footprint associated with travel?</t>
  </si>
  <si>
    <r>
      <rPr>
        <b/>
        <sz val="11"/>
        <color rgb="FFC00000"/>
        <rFont val="Calibri"/>
        <family val="2"/>
        <scheme val="minor"/>
      </rPr>
      <t xml:space="preserve">Special Culture Measure! </t>
    </r>
    <r>
      <rPr>
        <sz val="11"/>
        <color rgb="FFC0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Gone above and beyond the "</t>
    </r>
    <r>
      <rPr>
        <i/>
        <sz val="11"/>
        <color theme="1"/>
        <rFont val="Calibri"/>
        <family val="2"/>
        <scheme val="minor"/>
      </rPr>
      <t>Culture Section V</t>
    </r>
    <r>
      <rPr>
        <sz val="11"/>
        <color theme="1"/>
        <rFont val="Calibri"/>
        <family val="2"/>
        <scheme val="minor"/>
      </rPr>
      <t>"? Tell us of your success - Please be brief!</t>
    </r>
  </si>
  <si>
    <r>
      <rPr>
        <b/>
        <sz val="11"/>
        <color rgb="FFC00000"/>
        <rFont val="Calibri"/>
        <family val="2"/>
        <scheme val="minor"/>
      </rPr>
      <t>Special Measure - Any Category!</t>
    </r>
    <r>
      <rPr>
        <sz val="11"/>
        <color rgb="FFC0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Gone above in any Checklist category? Tell us of your success - Please be brief!</t>
    </r>
  </si>
  <si>
    <t>Purchased alternative fuel medium and/or heavy-duty vehicles and/or alternative fuel technology within your fleet, such as eclectic, hydrogen, CNG, LNG, LPG?</t>
  </si>
  <si>
    <t xml:space="preserve">Total Points Earned for Benchmarking and Evaluation (I) </t>
  </si>
  <si>
    <t xml:space="preserve">Total Points Available for Benchmarking and Evaluation (I) </t>
  </si>
  <si>
    <t xml:space="preserve">Total points earned for Resilience (VI) </t>
  </si>
  <si>
    <t xml:space="preserve">Total points available for Resilience (VI) </t>
  </si>
  <si>
    <t xml:space="preserve">Total bonus points earned (VII) </t>
  </si>
  <si>
    <t xml:space="preserve">Total bonus points available (VII) </t>
  </si>
  <si>
    <t>Bonus Points</t>
  </si>
  <si>
    <t>Converted appliances and/or equipment from fossil fuel to higher efficiency electric units (Ex. heat pump HVAC systems &amp; water heaters)?</t>
  </si>
  <si>
    <t>9  H</t>
  </si>
  <si>
    <t>9  G</t>
  </si>
  <si>
    <t>9  F</t>
  </si>
  <si>
    <t>9  E</t>
  </si>
  <si>
    <t>9  D</t>
  </si>
  <si>
    <t>9  C</t>
  </si>
  <si>
    <t>9  B</t>
  </si>
  <si>
    <t>9  A</t>
  </si>
  <si>
    <t>8  B</t>
  </si>
  <si>
    <t>8  A</t>
  </si>
  <si>
    <t>7  D</t>
  </si>
  <si>
    <t>7  C</t>
  </si>
  <si>
    <t>7  B</t>
  </si>
  <si>
    <t>7  A</t>
  </si>
  <si>
    <t>6  H</t>
  </si>
  <si>
    <t>6  G</t>
  </si>
  <si>
    <t>6  F</t>
  </si>
  <si>
    <t>6  E</t>
  </si>
  <si>
    <t>6  D</t>
  </si>
  <si>
    <t>6  C</t>
  </si>
  <si>
    <t>6  B</t>
  </si>
  <si>
    <t>6  A</t>
  </si>
  <si>
    <t>5  A</t>
  </si>
  <si>
    <t>5  B</t>
  </si>
  <si>
    <t>5  C</t>
  </si>
  <si>
    <t>5  D</t>
  </si>
  <si>
    <t>5  E</t>
  </si>
  <si>
    <t>5  F</t>
  </si>
  <si>
    <t>5  G</t>
  </si>
  <si>
    <t>4  F</t>
  </si>
  <si>
    <t>4  E</t>
  </si>
  <si>
    <t>4  D</t>
  </si>
  <si>
    <t>4  C</t>
  </si>
  <si>
    <t>4  B</t>
  </si>
  <si>
    <t>4  A</t>
  </si>
  <si>
    <t>3  A</t>
  </si>
  <si>
    <t>2  C</t>
  </si>
  <si>
    <t>2  B</t>
  </si>
  <si>
    <t>2  A</t>
  </si>
  <si>
    <t>1  I</t>
  </si>
  <si>
    <t>1  H</t>
  </si>
  <si>
    <t>1  G</t>
  </si>
  <si>
    <t>1  F</t>
  </si>
  <si>
    <t>1  E</t>
  </si>
  <si>
    <t>1  D</t>
  </si>
  <si>
    <t>1  C</t>
  </si>
  <si>
    <t>1  B</t>
  </si>
  <si>
    <t>1  A</t>
  </si>
  <si>
    <r>
      <rPr>
        <sz val="11"/>
        <color theme="1"/>
        <rFont val="Calibri"/>
        <family val="2"/>
        <scheme val="minor"/>
      </rPr>
      <t xml:space="preserve">Participated in the High-Performance Lease Program through partnership with DGS Bureau of Real Estate, GreenGov and Lessor by conducting an energy audit and establishing energy efficiency goals in a lease facility?
</t>
    </r>
    <r>
      <rPr>
        <b/>
        <u/>
        <sz val="11"/>
        <color rgb="FF002060"/>
        <rFont val="Calibri"/>
        <family val="2"/>
        <scheme val="minor"/>
      </rPr>
      <t>Link: Sustainability in Leased Space Exhibit</t>
    </r>
  </si>
  <si>
    <t>Sustainability in Leased Space Exhibit</t>
  </si>
  <si>
    <t>19  C</t>
  </si>
  <si>
    <r>
      <rPr>
        <b/>
        <sz val="11"/>
        <color rgb="FFC00000"/>
        <rFont val="Calibri"/>
        <family val="2"/>
        <scheme val="minor"/>
      </rPr>
      <t>Special Measure - Any Category!</t>
    </r>
    <r>
      <rPr>
        <sz val="11"/>
        <color rgb="FFC0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Have an idea for a new Checklist Measure that we haven't captured? Tell us about it - Please be brief!</t>
    </r>
  </si>
  <si>
    <t>Since July 2025, as an Agency have you…</t>
  </si>
  <si>
    <r>
      <t xml:space="preserve">Achieved an overall 3% reduction of energy consumption within the </t>
    </r>
    <r>
      <rPr>
        <b/>
        <sz val="11"/>
        <rFont val="Calibri"/>
        <family val="2"/>
        <scheme val="minor"/>
      </rPr>
      <t>past</t>
    </r>
    <r>
      <rPr>
        <sz val="11"/>
        <color theme="1"/>
        <rFont val="Calibri"/>
        <family val="2"/>
        <scheme val="minor"/>
      </rPr>
      <t xml:space="preserve"> Fiscal Year (</t>
    </r>
    <r>
      <rPr>
        <b/>
        <sz val="11"/>
        <color theme="1"/>
        <rFont val="Calibri"/>
        <family val="2"/>
        <scheme val="minor"/>
      </rPr>
      <t>2024-2025</t>
    </r>
    <r>
      <rPr>
        <sz val="11"/>
        <color theme="1"/>
        <rFont val="Calibri"/>
        <family val="2"/>
        <scheme val="minor"/>
      </rPr>
      <t xml:space="preserve"> through the participation in energy reduction programs and delivery of energy-saving projects?</t>
    </r>
  </si>
  <si>
    <r>
      <t xml:space="preserve">Partnered with GreenGov and filed for Federal Tax Credits for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energy properties (Ex. Geothermal, energy storage) within </t>
    </r>
    <r>
      <rPr>
        <b/>
        <sz val="11"/>
        <color theme="1"/>
        <rFont val="Calibri"/>
        <family val="2"/>
        <scheme val="minor"/>
      </rPr>
      <t>at least 1</t>
    </r>
    <r>
      <rPr>
        <sz val="11"/>
        <color theme="1"/>
        <rFont val="Calibri"/>
        <family val="2"/>
        <scheme val="minor"/>
      </rPr>
      <t xml:space="preserve"> facility?</t>
    </r>
  </si>
  <si>
    <t>Developed, implemented, and maintained a space portfolio plan to identify opportunities for optimization of space (DGS Space Optimization and Utilization Project: SOUP), leading to cost, energy and carbon footprint savings?</t>
  </si>
  <si>
    <r>
      <t xml:space="preserve">1. Score will be based upon the percentage of "yes" answers to measures applicable to your Agency. 
2. For measures that do not apply to your Agency, select "not applicable". 
3. </t>
    </r>
    <r>
      <rPr>
        <b/>
        <sz val="11"/>
        <color theme="4" tint="-0.249977111117893"/>
        <rFont val="Calibri"/>
        <family val="2"/>
        <scheme val="minor"/>
      </rPr>
      <t>Green</t>
    </r>
    <r>
      <rPr>
        <sz val="11"/>
        <rFont val="Calibri"/>
        <family val="2"/>
        <scheme val="minor"/>
      </rPr>
      <t xml:space="preserve"> highlighted measures valued at </t>
    </r>
    <r>
      <rPr>
        <b/>
        <sz val="11"/>
        <color theme="4" tint="-0.249977111117893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points are direct initiatives of the GreenGov Program.  
4. </t>
    </r>
    <r>
      <rPr>
        <b/>
        <sz val="11"/>
        <color theme="9" tint="-0.499984740745262"/>
        <rFont val="Calibri"/>
        <family val="2"/>
        <scheme val="minor"/>
      </rPr>
      <t>Dark Blue</t>
    </r>
    <r>
      <rPr>
        <sz val="11"/>
        <rFont val="Calibri"/>
        <family val="2"/>
        <scheme val="minor"/>
      </rPr>
      <t xml:space="preserve"> highlighted measures valued at </t>
    </r>
    <r>
      <rPr>
        <b/>
        <sz val="11"/>
        <color theme="9" tint="-0.249977111117893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points are direct initiatives of GreenGov Agency Work Groups.
5. </t>
    </r>
    <r>
      <rPr>
        <b/>
        <sz val="11"/>
        <color theme="9" tint="0.39997558519241921"/>
        <rFont val="Calibri"/>
        <family val="2"/>
        <scheme val="minor"/>
      </rPr>
      <t>Light Blue</t>
    </r>
    <r>
      <rPr>
        <sz val="11"/>
        <rFont val="Calibri"/>
        <family val="2"/>
        <scheme val="minor"/>
      </rPr>
      <t xml:space="preserve"> highlighted measures are new and/or revised from the 2024-2025 GreenGov Checklist.</t>
    </r>
  </si>
  <si>
    <t xml:space="preserve">Utilized the EnergyCAP Program through the Commonwealth Utility Benchmarking Initiative (CUBI) and building square footage figures to establish a baseline Energy Use Intensity (EUI) for at least 1 facility? </t>
  </si>
  <si>
    <t>Project to Utilize Light and Solar Energy (PULSE) Press Release</t>
  </si>
  <si>
    <r>
      <t>Installed low flow plumbing fixtures in</t>
    </r>
    <r>
      <rPr>
        <b/>
        <sz val="11"/>
        <color theme="1"/>
        <rFont val="Calibri"/>
        <family val="2"/>
        <scheme val="minor"/>
      </rPr>
      <t xml:space="preserve"> at least 1</t>
    </r>
    <r>
      <rPr>
        <sz val="11"/>
        <color theme="1"/>
        <rFont val="Calibri"/>
        <family val="2"/>
        <scheme val="minor"/>
      </rPr>
      <t xml:space="preserve"> facility?</t>
    </r>
  </si>
  <si>
    <r>
      <t xml:space="preserve">Installed on-demand or heat-pump water heaters in </t>
    </r>
    <r>
      <rPr>
        <b/>
        <sz val="11"/>
        <color theme="1"/>
        <rFont val="Calibri"/>
        <family val="2"/>
        <scheme val="minor"/>
      </rPr>
      <t>at least 1</t>
    </r>
    <r>
      <rPr>
        <sz val="11"/>
        <color theme="1"/>
        <rFont val="Calibri"/>
        <family val="2"/>
        <scheme val="minor"/>
      </rPr>
      <t xml:space="preserve"> facility?</t>
    </r>
  </si>
  <si>
    <t>7  E</t>
  </si>
  <si>
    <t>Incorporated sustainability &amp; resiliency measures into a position description and/or considered sustainability &amp; resiliency measures within an internship position?</t>
  </si>
  <si>
    <t>Incorporated nature-based sustainability and resiliency measures into your facility projects (Ex: native trees &amp; landscapes, downlighting &amp; bird-safe windows, pollinator &amp; community gardens)?</t>
  </si>
  <si>
    <t xml:space="preserve">             GreenGov Agency Certification Checklist 
                     Fiscal Year 2025-2026 Reporting</t>
  </si>
  <si>
    <r>
      <t>1. Review each measure and answer based upon actions of your Agency within the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fiscal year of July 1, 2025 through June 30, 2026.        
2. As each measure is evaluated, begin with the following preface: </t>
    </r>
    <r>
      <rPr>
        <b/>
        <sz val="11"/>
        <color rgb="FF8E0000"/>
        <rFont val="Calibri"/>
        <family val="2"/>
        <scheme val="minor"/>
      </rPr>
      <t>"Since July 2025, as an Agency have you..."</t>
    </r>
    <r>
      <rPr>
        <sz val="11"/>
        <color theme="1"/>
        <rFont val="Calibri"/>
        <family val="2"/>
        <scheme val="minor"/>
      </rPr>
      <t>.</t>
    </r>
    <r>
      <rPr>
        <sz val="11"/>
        <rFont val="Calibri"/>
        <family val="2"/>
        <scheme val="minor"/>
      </rPr>
      <t xml:space="preserve">
3. The Checklist will automatically tally all points earned based upon measures applicable to your Agency.
4. Once completed, type in your Agency sign-offs above and save the document with your Agency name in the title.
5. Email the completed Checklist to: RA-GSGreenGov@pa.gov by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8E0000"/>
        <rFont val="Calibri"/>
        <family val="2"/>
        <scheme val="minor"/>
      </rPr>
      <t>Friday, August 28, 2026</t>
    </r>
    <r>
      <rPr>
        <sz val="11"/>
        <rFont val="Calibri"/>
        <family val="2"/>
        <scheme val="minor"/>
      </rPr>
      <t>.</t>
    </r>
  </si>
  <si>
    <r>
      <t>Implemented a training and/or credential plan for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facility staff on building systems in which they oversee?</t>
    </r>
  </si>
  <si>
    <t xml:space="preserve">Trained facility staff on maintaining building systems at high-performance levels to ensure consistent operations including programs &amp; certifications (Ex: Building Operator Certification (BOC))? </t>
  </si>
  <si>
    <r>
      <rPr>
        <sz val="11"/>
        <color theme="1"/>
        <rFont val="Calibri"/>
        <family val="2"/>
        <scheme val="minor"/>
      </rPr>
      <t xml:space="preserve">Identified non-PULSE (Project to Utilize Light and Solar Energy) facility sites where new on-site renewable energy investments can be made. Contact GreenGov for site assistance. </t>
    </r>
    <r>
      <rPr>
        <b/>
        <u/>
        <sz val="11"/>
        <color rgb="FF002060"/>
        <rFont val="Calibri"/>
        <family val="2"/>
        <scheme val="minor"/>
      </rPr>
      <t>Link: PULSE Press Release</t>
    </r>
  </si>
  <si>
    <r>
      <t xml:space="preserve">Delivered an on-site renewable energy project on </t>
    </r>
    <r>
      <rPr>
        <b/>
        <sz val="11"/>
        <color theme="1"/>
        <rFont val="Calibri"/>
        <family val="2"/>
        <scheme val="minor"/>
      </rPr>
      <t xml:space="preserve">at least 1 </t>
    </r>
    <r>
      <rPr>
        <sz val="11"/>
        <color theme="1"/>
        <rFont val="Calibri"/>
        <family val="2"/>
        <scheme val="minor"/>
      </rPr>
      <t>non-PULSE (Project to Utilize Light and Solar Energy)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facility ?</t>
    </r>
  </si>
  <si>
    <t>Jawnt Press Release</t>
  </si>
  <si>
    <r>
      <rPr>
        <sz val="11"/>
        <color theme="1"/>
        <rFont val="Calibri"/>
        <family val="2"/>
        <scheme val="minor"/>
      </rPr>
      <t xml:space="preserve">Promoted commuter programs and/or incentives (such as Jawnt, CommutePA.org)? </t>
    </r>
    <r>
      <rPr>
        <b/>
        <u/>
        <sz val="11"/>
        <color rgb="FF002060"/>
        <rFont val="Calibri"/>
        <family val="2"/>
        <scheme val="minor"/>
      </rPr>
      <t>Link: Jawnt Press Release</t>
    </r>
  </si>
  <si>
    <t>Pennsylvania Climate Training Modules</t>
  </si>
  <si>
    <r>
      <rPr>
        <sz val="11"/>
        <color theme="1"/>
        <rFont val="Calibri"/>
        <family val="2"/>
        <scheme val="minor"/>
      </rPr>
      <t xml:space="preserve">Implemented the GreenGov Energy Management System (EnMS) in at least 1 facility as part of the development of the facility's comprehensive energy evaluation and action plan? 
</t>
    </r>
    <r>
      <rPr>
        <b/>
        <u/>
        <sz val="11"/>
        <color rgb="FF002060"/>
        <rFont val="Calibri"/>
        <family val="2"/>
        <scheme val="minor"/>
      </rPr>
      <t>Link: GreenGov Energy Management System Template</t>
    </r>
  </si>
  <si>
    <r>
      <rPr>
        <sz val="11"/>
        <color theme="1"/>
        <rFont val="Calibri"/>
        <family val="2"/>
        <scheme val="minor"/>
      </rPr>
      <t xml:space="preserve">Encouraged all staff maintaining your facilities to take the GreenGov Sustainable Buildings training modules? 
</t>
    </r>
    <r>
      <rPr>
        <b/>
        <u/>
        <sz val="11"/>
        <color rgb="FF002060"/>
        <rFont val="Calibri"/>
        <family val="2"/>
        <scheme val="minor"/>
      </rPr>
      <t>Link: GreenGov Sustainable Buildings Training Modules</t>
    </r>
  </si>
  <si>
    <r>
      <rPr>
        <sz val="11"/>
        <color theme="1"/>
        <rFont val="Calibri"/>
        <family val="2"/>
        <scheme val="minor"/>
      </rPr>
      <t xml:space="preserve">Developed, implemented, and maintained an Agency Sustainability Team consistent with the requirements set forth within Management Directive 720.05, consisting of multiple disciplines and executive staff? 
</t>
    </r>
    <r>
      <rPr>
        <b/>
        <u/>
        <sz val="11"/>
        <color rgb="FF002060"/>
        <rFont val="Calibri"/>
        <family val="2"/>
        <scheme val="minor"/>
      </rPr>
      <t>Link: Sustainability Team Development Workbook</t>
    </r>
  </si>
  <si>
    <r>
      <rPr>
        <sz val="11"/>
        <color theme="1"/>
        <rFont val="Calibri"/>
        <family val="2"/>
        <scheme val="minor"/>
      </rPr>
      <t xml:space="preserve">Implemented a formal training program for staff to increase awareness and opportunities to lead-by-example in areas including: climate, energy and/or sustainability? </t>
    </r>
    <r>
      <rPr>
        <b/>
        <u/>
        <sz val="11"/>
        <color rgb="FF002060"/>
        <rFont val="Calibri"/>
        <family val="2"/>
        <scheme val="minor"/>
      </rPr>
      <t>Link: Pennsylvania Climate Training Modules</t>
    </r>
  </si>
  <si>
    <t xml:space="preserve"> Rev. 12/2/2025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</si>
</sst>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i/>
      <sz val="10"/>
      <color rgb="FFC00000"/>
      <name val="Lucida Handwriting"/>
      <family val="4"/>
    </font>
    <font>
      <i/>
      <sz val="10"/>
      <color rgb="FFC00000"/>
      <name val="Lucida Handwriting"/>
      <family val="4"/>
    </font>
    <font>
      <b/>
      <sz val="11"/>
      <color theme="4" tint="-0.249977111117893"/>
      <name val="Calibri"/>
      <family val="2"/>
      <scheme val="minor"/>
    </font>
    <font>
      <b/>
      <sz val="11"/>
      <color rgb="FF8E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i/>
      <sz val="14"/>
      <color rgb="FF8E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DBF4FD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55A03C"/>
        <bgColor indexed="64"/>
      </patternFill>
    </fill>
    <fill>
      <patternFill patternType="solid">
        <fgColor rgb="FFDBF4FD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4445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right" wrapText="1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1" fontId="0" fillId="0" borderId="1" xfId="0" applyNumberForma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9" fillId="0" borderId="1" xfId="0" applyFont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22" fillId="0" borderId="19" xfId="0" applyFont="1" applyBorder="1" applyAlignment="1" applyProtection="1">
      <alignment horizontal="left" wrapText="1"/>
      <protection locked="0"/>
    </xf>
    <xf numFmtId="0" fontId="20" fillId="0" borderId="2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36" fillId="4" borderId="1" xfId="0" applyFont="1" applyFill="1" applyBorder="1" applyAlignment="1" applyProtection="1">
      <alignment horizontal="left" vertical="center" wrapText="1"/>
      <protection locked="0"/>
    </xf>
    <xf numFmtId="0" fontId="36" fillId="4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2" fillId="0" borderId="19" xfId="0" applyFont="1" applyBorder="1" applyAlignment="1" applyProtection="1">
      <alignment horizontal="left" wrapText="1"/>
      <protection locked="0"/>
    </xf>
    <xf numFmtId="0" fontId="23" fillId="0" borderId="19" xfId="0" applyFont="1" applyBorder="1" applyAlignment="1" applyProtection="1">
      <alignment horizontal="left" wrapText="1"/>
      <protection locked="0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0" borderId="0" xfId="2" applyFill="1" applyAlignment="1">
      <alignment vertical="center" wrapText="1"/>
    </xf>
    <xf numFmtId="0" fontId="29" fillId="0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7" fillId="0" borderId="2" xfId="2" applyFill="1" applyBorder="1" applyAlignment="1">
      <alignment horizontal="left" vertical="center" wrapText="1"/>
    </xf>
    <xf numFmtId="0" fontId="27" fillId="0" borderId="4" xfId="2" applyFill="1" applyBorder="1" applyAlignment="1">
      <alignment horizontal="left" vertical="center" wrapText="1"/>
    </xf>
    <xf numFmtId="0" fontId="27" fillId="0" borderId="3" xfId="2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7" fillId="0" borderId="0" xfId="2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7" fillId="4" borderId="2" xfId="2" applyFill="1" applyBorder="1" applyAlignment="1">
      <alignment horizontal="left" vertical="center" wrapText="1"/>
    </xf>
    <xf numFmtId="0" fontId="27" fillId="4" borderId="4" xfId="2" applyFill="1" applyBorder="1" applyAlignment="1">
      <alignment horizontal="left" vertical="center" wrapText="1"/>
    </xf>
    <xf numFmtId="0" fontId="27" fillId="4" borderId="3" xfId="2" applyFill="1" applyBorder="1" applyAlignment="1">
      <alignment horizontal="left" vertical="center" wrapText="1"/>
    </xf>
    <xf numFmtId="0" fontId="29" fillId="0" borderId="0" xfId="2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9" fillId="2" borderId="1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14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9" fontId="32" fillId="0" borderId="1" xfId="1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0" fillId="0" borderId="0" xfId="0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34" fillId="0" borderId="5" xfId="0" applyFont="1" applyBorder="1" applyAlignment="1">
      <alignment horizontal="left" wrapText="1"/>
    </xf>
    <xf numFmtId="0" fontId="35" fillId="0" borderId="5" xfId="0" applyFont="1" applyBorder="1" applyAlignment="1">
      <alignment horizontal="left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BF4FD"/>
      <color rgb="FF044459"/>
      <color rgb="FF066686"/>
      <color rgb="FF55A03C"/>
      <color rgb="FF8E0000"/>
      <color rgb="FF84DCF9"/>
      <color rgb="FF549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21" lockText="1" noThreeD="1"/>
</file>

<file path=xl/ctrlProps/ctrlProp10.xml><?xml version="1.0" encoding="utf-8"?>
<formControlPr xmlns="http://schemas.microsoft.com/office/spreadsheetml/2009/9/main" objectType="CheckBox" fmlaLink="$E$25" lockText="1" noThreeD="1"/>
</file>

<file path=xl/ctrlProps/ctrlProp100.xml><?xml version="1.0" encoding="utf-8"?>
<formControlPr xmlns="http://schemas.microsoft.com/office/spreadsheetml/2009/9/main" objectType="CheckBox" fmlaLink="$E$64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fmlaLink="$G$64" lockText="1" noThreeD="1"/>
</file>

<file path=xl/ctrlProps/ctrlProp103.xml><?xml version="1.0" encoding="utf-8"?>
<formControlPr xmlns="http://schemas.microsoft.com/office/spreadsheetml/2009/9/main" objectType="CheckBox" fmlaLink="$E$67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fmlaLink="$G$67" lockText="1" noThreeD="1"/>
</file>

<file path=xl/ctrlProps/ctrlProp106.xml><?xml version="1.0" encoding="utf-8"?>
<formControlPr xmlns="http://schemas.microsoft.com/office/spreadsheetml/2009/9/main" objectType="CheckBox" fmlaLink="$E$65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fmlaLink="$G$65" lockText="1" noThreeD="1"/>
</file>

<file path=xl/ctrlProps/ctrlProp109.xml><?xml version="1.0" encoding="utf-8"?>
<formControlPr xmlns="http://schemas.microsoft.com/office/spreadsheetml/2009/9/main" objectType="CheckBox" fmlaLink="$E$6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fmlaLink="$G$66" lockText="1" noThreeD="1"/>
</file>

<file path=xl/ctrlProps/ctrlProp112.xml><?xml version="1.0" encoding="utf-8"?>
<formControlPr xmlns="http://schemas.microsoft.com/office/spreadsheetml/2009/9/main" objectType="CheckBox" fmlaLink="$E$68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fmlaLink="$G$68" lockText="1" noThreeD="1"/>
</file>

<file path=xl/ctrlProps/ctrlProp115.xml><?xml version="1.0" encoding="utf-8"?>
<formControlPr xmlns="http://schemas.microsoft.com/office/spreadsheetml/2009/9/main" objectType="CheckBox" fmlaLink="$E$148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G$148" lockText="1" noThreeD="1"/>
</file>

<file path=xl/ctrlProps/ctrlProp118.xml><?xml version="1.0" encoding="utf-8"?>
<formControlPr xmlns="http://schemas.microsoft.com/office/spreadsheetml/2009/9/main" objectType="CheckBox" fmlaLink="$E$149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E$26" lockText="1" noThreeD="1"/>
</file>

<file path=xl/ctrlProps/ctrlProp120.xml><?xml version="1.0" encoding="utf-8"?>
<formControlPr xmlns="http://schemas.microsoft.com/office/spreadsheetml/2009/9/main" objectType="CheckBox" fmlaLink="$G$149" lockText="1" noThreeD="1"/>
</file>

<file path=xl/ctrlProps/ctrlProp121.xml><?xml version="1.0" encoding="utf-8"?>
<formControlPr xmlns="http://schemas.microsoft.com/office/spreadsheetml/2009/9/main" objectType="CheckBox" fmlaLink="$E$150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G$150" lockText="1" noThreeD="1"/>
</file>

<file path=xl/ctrlProps/ctrlProp124.xml><?xml version="1.0" encoding="utf-8"?>
<formControlPr xmlns="http://schemas.microsoft.com/office/spreadsheetml/2009/9/main" objectType="CheckBox" fmlaLink="$E$151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G$151" lockText="1" noThreeD="1"/>
</file>

<file path=xl/ctrlProps/ctrlProp127.xml><?xml version="1.0" encoding="utf-8"?>
<formControlPr xmlns="http://schemas.microsoft.com/office/spreadsheetml/2009/9/main" objectType="CheckBox" fmlaLink="$E$15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G$152" lockText="1" noThreeD="1"/>
</file>

<file path=xl/ctrlProps/ctrlProp13.xml><?xml version="1.0" encoding="utf-8"?>
<formControlPr xmlns="http://schemas.microsoft.com/office/spreadsheetml/2009/9/main" objectType="CheckBox" fmlaLink="$G$25" lockText="1" noThreeD="1"/>
</file>

<file path=xl/ctrlProps/ctrlProp130.xml><?xml version="1.0" encoding="utf-8"?>
<formControlPr xmlns="http://schemas.microsoft.com/office/spreadsheetml/2009/9/main" objectType="CheckBox" fmlaLink="$E$157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G$157" lockText="1" noThreeD="1"/>
</file>

<file path=xl/ctrlProps/ctrlProp133.xml><?xml version="1.0" encoding="utf-8"?>
<formControlPr xmlns="http://schemas.microsoft.com/office/spreadsheetml/2009/9/main" objectType="CheckBox" fmlaLink="$E$158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G$158" lockText="1" noThreeD="1"/>
</file>

<file path=xl/ctrlProps/ctrlProp136.xml><?xml version="1.0" encoding="utf-8"?>
<formControlPr xmlns="http://schemas.microsoft.com/office/spreadsheetml/2009/9/main" objectType="CheckBox" fmlaLink="$E$161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G$161" lockText="1" noThreeD="1"/>
</file>

<file path=xl/ctrlProps/ctrlProp139.xml><?xml version="1.0" encoding="utf-8"?>
<formControlPr xmlns="http://schemas.microsoft.com/office/spreadsheetml/2009/9/main" objectType="CheckBox" fmlaLink="$E$164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G$164" lockText="1" noThreeD="1"/>
</file>

<file path=xl/ctrlProps/ctrlProp142.xml><?xml version="1.0" encoding="utf-8"?>
<formControlPr xmlns="http://schemas.microsoft.com/office/spreadsheetml/2009/9/main" objectType="CheckBox" fmlaLink="$E$165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$G$165" lockText="1" noThreeD="1"/>
</file>

<file path=xl/ctrlProps/ctrlProp145.xml><?xml version="1.0" encoding="utf-8"?>
<formControlPr xmlns="http://schemas.microsoft.com/office/spreadsheetml/2009/9/main" objectType="CheckBox" fmlaLink="$E$166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G$166" lockText="1" noThreeD="1"/>
</file>

<file path=xl/ctrlProps/ctrlProp148.xml><?xml version="1.0" encoding="utf-8"?>
<formControlPr xmlns="http://schemas.microsoft.com/office/spreadsheetml/2009/9/main" objectType="CheckBox" fmlaLink="$E$167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G$26" lockText="1" noThreeD="1"/>
</file>

<file path=xl/ctrlProps/ctrlProp150.xml><?xml version="1.0" encoding="utf-8"?>
<formControlPr xmlns="http://schemas.microsoft.com/office/spreadsheetml/2009/9/main" objectType="CheckBox" fmlaLink="$G$167" lockText="1" noThreeD="1"/>
</file>

<file path=xl/ctrlProps/ctrlProp151.xml><?xml version="1.0" encoding="utf-8"?>
<formControlPr xmlns="http://schemas.microsoft.com/office/spreadsheetml/2009/9/main" objectType="CheckBox" fmlaLink="$E$138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G$138" lockText="1" noThreeD="1"/>
</file>

<file path=xl/ctrlProps/ctrlProp154.xml><?xml version="1.0" encoding="utf-8"?>
<formControlPr xmlns="http://schemas.microsoft.com/office/spreadsheetml/2009/9/main" objectType="CheckBox" fmlaLink="$E$139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fmlaLink="$G$139" lockText="1" noThreeD="1"/>
</file>

<file path=xl/ctrlProps/ctrlProp157.xml><?xml version="1.0" encoding="utf-8"?>
<formControlPr xmlns="http://schemas.microsoft.com/office/spreadsheetml/2009/9/main" objectType="CheckBox" fmlaLink="$E$127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G$127" lockText="1" noThreeD="1"/>
</file>

<file path=xl/ctrlProps/ctrlProp16.xml><?xml version="1.0" encoding="utf-8"?>
<formControlPr xmlns="http://schemas.microsoft.com/office/spreadsheetml/2009/9/main" objectType="CheckBox" fmlaLink="$E$32" lockText="1" noThreeD="1"/>
</file>

<file path=xl/ctrlProps/ctrlProp160.xml><?xml version="1.0" encoding="utf-8"?>
<formControlPr xmlns="http://schemas.microsoft.com/office/spreadsheetml/2009/9/main" objectType="CheckBox" fmlaLink="$E$128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fmlaLink="$G$128" lockText="1" noThreeD="1"/>
</file>

<file path=xl/ctrlProps/ctrlProp163.xml><?xml version="1.0" encoding="utf-8"?>
<formControlPr xmlns="http://schemas.microsoft.com/office/spreadsheetml/2009/9/main" objectType="CheckBox" fmlaLink="$E$129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G$129" lockText="1" noThreeD="1"/>
</file>

<file path=xl/ctrlProps/ctrlProp166.xml><?xml version="1.0" encoding="utf-8"?>
<formControlPr xmlns="http://schemas.microsoft.com/office/spreadsheetml/2009/9/main" objectType="CheckBox" fmlaLink="$E$130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fmlaLink="$G$130" lockText="1" noThreeD="1"/>
</file>

<file path=xl/ctrlProps/ctrlProp169.xml><?xml version="1.0" encoding="utf-8"?>
<formControlPr xmlns="http://schemas.microsoft.com/office/spreadsheetml/2009/9/main" objectType="CheckBox" fmlaLink="$E$131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fmlaLink="$G$131" lockText="1" noThreeD="1"/>
</file>

<file path=xl/ctrlProps/ctrlProp172.xml><?xml version="1.0" encoding="utf-8"?>
<formControlPr xmlns="http://schemas.microsoft.com/office/spreadsheetml/2009/9/main" objectType="CheckBox" fmlaLink="$E$132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fmlaLink="$G$132" lockText="1" noThreeD="1"/>
</file>

<file path=xl/ctrlProps/ctrlProp175.xml><?xml version="1.0" encoding="utf-8"?>
<formControlPr xmlns="http://schemas.microsoft.com/office/spreadsheetml/2009/9/main" objectType="CheckBox" fmlaLink="$E$133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fmlaLink="$G$133" lockText="1" noThreeD="1"/>
</file>

<file path=xl/ctrlProps/ctrlProp178.xml><?xml version="1.0" encoding="utf-8"?>
<formControlPr xmlns="http://schemas.microsoft.com/office/spreadsheetml/2009/9/main" objectType="CheckBox" fmlaLink="$E$134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G$32" lockText="1" noThreeD="1"/>
</file>

<file path=xl/ctrlProps/ctrlProp180.xml><?xml version="1.0" encoding="utf-8"?>
<formControlPr xmlns="http://schemas.microsoft.com/office/spreadsheetml/2009/9/main" objectType="CheckBox" fmlaLink="$G$134" lockText="1" noThreeD="1"/>
</file>

<file path=xl/ctrlProps/ctrlProp181.xml><?xml version="1.0" encoding="utf-8"?>
<formControlPr xmlns="http://schemas.microsoft.com/office/spreadsheetml/2009/9/main" objectType="CheckBox" fmlaLink="$E$135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fmlaLink="$G$135" lockText="1" noThreeD="1"/>
</file>

<file path=xl/ctrlProps/ctrlProp184.xml><?xml version="1.0" encoding="utf-8"?>
<formControlPr xmlns="http://schemas.microsoft.com/office/spreadsheetml/2009/9/main" objectType="CheckBox" fmlaLink="$E$82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fmlaLink="$G$82" lockText="1" noThreeD="1"/>
</file>

<file path=xl/ctrlProps/ctrlProp187.xml><?xml version="1.0" encoding="utf-8"?>
<formControlPr xmlns="http://schemas.microsoft.com/office/spreadsheetml/2009/9/main" objectType="CheckBox" fmlaLink="$E$86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fmlaLink="$G$86" lockText="1" noThreeD="1"/>
</file>

<file path=xl/ctrlProps/ctrlProp19.xml><?xml version="1.0" encoding="utf-8"?>
<formControlPr xmlns="http://schemas.microsoft.com/office/spreadsheetml/2009/9/main" objectType="CheckBox" fmlaLink="$E$52" lockText="1" noThreeD="1"/>
</file>

<file path=xl/ctrlProps/ctrlProp190.xml><?xml version="1.0" encoding="utf-8"?>
<formControlPr xmlns="http://schemas.microsoft.com/office/spreadsheetml/2009/9/main" objectType="CheckBox" fmlaLink="$E$87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fmlaLink="$G$87" lockText="1" noThreeD="1"/>
</file>

<file path=xl/ctrlProps/ctrlProp193.xml><?xml version="1.0" encoding="utf-8"?>
<formControlPr xmlns="http://schemas.microsoft.com/office/spreadsheetml/2009/9/main" objectType="CheckBox" fmlaLink="$E$88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fmlaLink="$G$88" lockText="1" noThreeD="1"/>
</file>

<file path=xl/ctrlProps/ctrlProp196.xml><?xml version="1.0" encoding="utf-8"?>
<formControlPr xmlns="http://schemas.microsoft.com/office/spreadsheetml/2009/9/main" objectType="CheckBox" fmlaLink="$E$89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fmlaLink="$G$89" lockText="1" noThreeD="1"/>
</file>

<file path=xl/ctrlProps/ctrlProp199.xml><?xml version="1.0" encoding="utf-8"?>
<formControlPr xmlns="http://schemas.microsoft.com/office/spreadsheetml/2009/9/main" objectType="CheckBox" fmlaLink="$E$90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fmlaLink="$G$90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fmlaLink="$E$100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fmlaLink="$G$100" lockText="1" noThreeD="1"/>
</file>

<file path=xl/ctrlProps/ctrlProp206.xml><?xml version="1.0" encoding="utf-8"?>
<formControlPr xmlns="http://schemas.microsoft.com/office/spreadsheetml/2009/9/main" objectType="CheckBox" fmlaLink="$E$101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fmlaLink="$G$101" lockText="1" noThreeD="1"/>
</file>

<file path=xl/ctrlProps/ctrlProp209.xml><?xml version="1.0" encoding="utf-8"?>
<formControlPr xmlns="http://schemas.microsoft.com/office/spreadsheetml/2009/9/main" objectType="CheckBox" fmlaLink="$E$104" lockText="1" noThreeD="1"/>
</file>

<file path=xl/ctrlProps/ctrlProp21.xml><?xml version="1.0" encoding="utf-8"?>
<formControlPr xmlns="http://schemas.microsoft.com/office/spreadsheetml/2009/9/main" objectType="CheckBox" fmlaLink="$G$52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fmlaLink="$G$104" lockText="1" noThreeD="1"/>
</file>

<file path=xl/ctrlProps/ctrlProp212.xml><?xml version="1.0" encoding="utf-8"?>
<formControlPr xmlns="http://schemas.microsoft.com/office/spreadsheetml/2009/9/main" objectType="CheckBox" fmlaLink="$E$105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fmlaLink="$G$105" lockText="1" noThreeD="1"/>
</file>

<file path=xl/ctrlProps/ctrlProp215.xml><?xml version="1.0" encoding="utf-8"?>
<formControlPr xmlns="http://schemas.microsoft.com/office/spreadsheetml/2009/9/main" objectType="CheckBox" fmlaLink="$E$106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fmlaLink="$G$106" lockText="1" noThreeD="1"/>
</file>

<file path=xl/ctrlProps/ctrlProp218.xml><?xml version="1.0" encoding="utf-8"?>
<formControlPr xmlns="http://schemas.microsoft.com/office/spreadsheetml/2009/9/main" objectType="CheckBox" fmlaLink="$E$109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E$53" lockText="1" noThreeD="1"/>
</file>

<file path=xl/ctrlProps/ctrlProp220.xml><?xml version="1.0" encoding="utf-8"?>
<formControlPr xmlns="http://schemas.microsoft.com/office/spreadsheetml/2009/9/main" objectType="CheckBox" fmlaLink="$G$109" lockText="1" noThreeD="1"/>
</file>

<file path=xl/ctrlProps/ctrlProp221.xml><?xml version="1.0" encoding="utf-8"?>
<formControlPr xmlns="http://schemas.microsoft.com/office/spreadsheetml/2009/9/main" objectType="CheckBox" fmlaLink="$E$110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fmlaLink="$G$110" lockText="1" noThreeD="1"/>
</file>

<file path=xl/ctrlProps/ctrlProp224.xml><?xml version="1.0" encoding="utf-8"?>
<formControlPr xmlns="http://schemas.microsoft.com/office/spreadsheetml/2009/9/main" objectType="CheckBox" fmlaLink="$E$83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fmlaLink="$G$83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fmlaLink="$E$71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fmlaLink="$G$71" lockText="1" noThreeD="1"/>
</file>

<file path=xl/ctrlProps/ctrlProp232.xml><?xml version="1.0" encoding="utf-8"?>
<formControlPr xmlns="http://schemas.microsoft.com/office/spreadsheetml/2009/9/main" objectType="CheckBox" fmlaLink="$E$75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fmlaLink="$G$75" lockText="1" noThreeD="1"/>
</file>

<file path=xl/ctrlProps/ctrlProp235.xml><?xml version="1.0" encoding="utf-8"?>
<formControlPr xmlns="http://schemas.microsoft.com/office/spreadsheetml/2009/9/main" objectType="CheckBox" fmlaLink="$E$74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fmlaLink="$G$74" lockText="1" noThreeD="1"/>
</file>

<file path=xl/ctrlProps/ctrlProp238.xml><?xml version="1.0" encoding="utf-8"?>
<formControlPr xmlns="http://schemas.microsoft.com/office/spreadsheetml/2009/9/main" objectType="CheckBox" fmlaLink="$E$22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G$53" lockText="1" noThreeD="1"/>
</file>

<file path=xl/ctrlProps/ctrlProp240.xml><?xml version="1.0" encoding="utf-8"?>
<formControlPr xmlns="http://schemas.microsoft.com/office/spreadsheetml/2009/9/main" objectType="CheckBox" fmlaLink="$G$22" lockText="1" noThreeD="1"/>
</file>

<file path=xl/ctrlProps/ctrlProp241.xml><?xml version="1.0" encoding="utf-8"?>
<formControlPr xmlns="http://schemas.microsoft.com/office/spreadsheetml/2009/9/main" objectType="CheckBox" fmlaLink="$E$91" lockText="1" noThreeD="1"/>
</file>

<file path=xl/ctrlProps/ctrlProp242.xml><?xml version="1.0" encoding="utf-8"?>
<formControlPr xmlns="http://schemas.microsoft.com/office/spreadsheetml/2009/9/main" objectType="CheckBox" fmlaLink="$G$91" lockText="1" noThreeD="1"/>
</file>

<file path=xl/ctrlProps/ctrlProp243.xml><?xml version="1.0" encoding="utf-8"?>
<formControlPr xmlns="http://schemas.microsoft.com/office/spreadsheetml/2009/9/main" objectType="CheckBox" fmlaLink="$E$92" lockText="1" noThreeD="1"/>
</file>

<file path=xl/ctrlProps/ctrlProp244.xml><?xml version="1.0" encoding="utf-8"?>
<formControlPr xmlns="http://schemas.microsoft.com/office/spreadsheetml/2009/9/main" objectType="CheckBox" fmlaLink="$G$92" lockText="1" noThreeD="1"/>
</file>

<file path=xl/ctrlProps/ctrlProp245.xml><?xml version="1.0" encoding="utf-8"?>
<formControlPr xmlns="http://schemas.microsoft.com/office/spreadsheetml/2009/9/main" objectType="CheckBox" fmlaLink="$E$93" lockText="1" noThreeD="1"/>
</file>

<file path=xl/ctrlProps/ctrlProp246.xml><?xml version="1.0" encoding="utf-8"?>
<formControlPr xmlns="http://schemas.microsoft.com/office/spreadsheetml/2009/9/main" objectType="CheckBox" fmlaLink="$G$93" lockText="1" noThreeD="1"/>
</file>

<file path=xl/ctrlProps/ctrlProp247.xml><?xml version="1.0" encoding="utf-8"?>
<formControlPr xmlns="http://schemas.microsoft.com/office/spreadsheetml/2009/9/main" objectType="CheckBox" fmlaLink="$G$28" lockText="1" noThreeD="1"/>
</file>

<file path=xl/ctrlProps/ctrlProp248.xml><?xml version="1.0" encoding="utf-8"?>
<formControlPr xmlns="http://schemas.microsoft.com/office/spreadsheetml/2009/9/main" objectType="CheckBox" fmlaLink="$E$28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E$54" lockText="1" noThreeD="1"/>
</file>

<file path=xl/ctrlProps/ctrlProp250.xml><?xml version="1.0" encoding="utf-8"?>
<formControlPr xmlns="http://schemas.microsoft.com/office/spreadsheetml/2009/9/main" objectType="CheckBox" fmlaLink="$E$153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fmlaLink="$G$153" lockText="1" noThreeD="1"/>
</file>

<file path=xl/ctrlProps/ctrlProp253.xml><?xml version="1.0" encoding="utf-8"?>
<formControlPr xmlns="http://schemas.microsoft.com/office/spreadsheetml/2009/9/main" objectType="CheckBox" fmlaLink="$E$154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fmlaLink="$G$154" lockText="1" noThreeD="1"/>
</file>

<file path=xl/ctrlProps/ctrlProp256.xml><?xml version="1.0" encoding="utf-8"?>
<formControlPr xmlns="http://schemas.microsoft.com/office/spreadsheetml/2009/9/main" objectType="CheckBox" fmlaLink="$E$120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fmlaLink="$G$120" lockText="1" noThreeD="1"/>
</file>

<file path=xl/ctrlProps/ctrlProp259.xml><?xml version="1.0" encoding="utf-8"?>
<formControlPr xmlns="http://schemas.microsoft.com/office/spreadsheetml/2009/9/main" objectType="CheckBox" fmlaLink="$G$28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fmlaLink="$E$28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fmlaLink="$E$42" lockText="1" noThreeD="1"/>
</file>

<file path=xl/ctrlProps/ctrlProp263.xml><?xml version="1.0" encoding="utf-8"?>
<formControlPr xmlns="http://schemas.microsoft.com/office/spreadsheetml/2009/9/main" objectType="CheckBox" fmlaLink="$F$42" lockText="1" noThreeD="1"/>
</file>

<file path=xl/ctrlProps/ctrlProp264.xml><?xml version="1.0" encoding="utf-8"?>
<formControlPr xmlns="http://schemas.microsoft.com/office/spreadsheetml/2009/9/main" objectType="CheckBox" fmlaLink="$G$42" lockText="1" noThreeD="1"/>
</file>

<file path=xl/ctrlProps/ctrlProp265.xml><?xml version="1.0" encoding="utf-8"?>
<formControlPr xmlns="http://schemas.microsoft.com/office/spreadsheetml/2009/9/main" objectType="CheckBox" fmlaLink="$E$73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fmlaLink="$G$73" lockText="1" noThreeD="1"/>
</file>

<file path=xl/ctrlProps/ctrlProp268.xml><?xml version="1.0" encoding="utf-8"?>
<formControlPr xmlns="http://schemas.microsoft.com/office/spreadsheetml/2009/9/main" objectType="CheckBox" fmlaLink="$G$174" lockText="1" noThreeD="1"/>
</file>

<file path=xl/ctrlProps/ctrlProp269.xml><?xml version="1.0" encoding="utf-8"?>
<formControlPr xmlns="http://schemas.microsoft.com/office/spreadsheetml/2009/9/main" objectType="CheckBox" fmlaLink="$E$44" lockText="1" noThreeD="1"/>
</file>

<file path=xl/ctrlProps/ctrlProp27.xml><?xml version="1.0" encoding="utf-8"?>
<formControlPr xmlns="http://schemas.microsoft.com/office/spreadsheetml/2009/9/main" objectType="CheckBox" fmlaLink="$G$54" lockText="1" noThreeD="1"/>
</file>

<file path=xl/ctrlProps/ctrlProp270.xml><?xml version="1.0" encoding="utf-8"?>
<formControlPr xmlns="http://schemas.microsoft.com/office/spreadsheetml/2009/9/main" objectType="CheckBox" fmlaLink="$F$44" lockText="1" noThreeD="1"/>
</file>

<file path=xl/ctrlProps/ctrlProp271.xml><?xml version="1.0" encoding="utf-8"?>
<formControlPr xmlns="http://schemas.microsoft.com/office/spreadsheetml/2009/9/main" objectType="CheckBox" fmlaLink="$G$44" lockText="1" noThreeD="1"/>
</file>

<file path=xl/ctrlProps/ctrlProp272.xml><?xml version="1.0" encoding="utf-8"?>
<formControlPr xmlns="http://schemas.microsoft.com/office/spreadsheetml/2009/9/main" objectType="CheckBox" fmlaLink="$G$43" lockText="1" noThreeD="1"/>
</file>

<file path=xl/ctrlProps/ctrlProp273.xml><?xml version="1.0" encoding="utf-8"?>
<formControlPr xmlns="http://schemas.microsoft.com/office/spreadsheetml/2009/9/main" objectType="CheckBox" fmlaLink="$E$43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fmlaLink="$E$45" lockText="1" noThreeD="1"/>
</file>

<file path=xl/ctrlProps/ctrlProp276.xml><?xml version="1.0" encoding="utf-8"?>
<formControlPr xmlns="http://schemas.microsoft.com/office/spreadsheetml/2009/9/main" objectType="CheckBox" fmlaLink="$F$45" lockText="1" noThreeD="1"/>
</file>

<file path=xl/ctrlProps/ctrlProp277.xml><?xml version="1.0" encoding="utf-8"?>
<formControlPr xmlns="http://schemas.microsoft.com/office/spreadsheetml/2009/9/main" objectType="CheckBox" fmlaLink="$G$45" lockText="1" noThreeD="1"/>
</file>

<file path=xl/ctrlProps/ctrlProp278.xml><?xml version="1.0" encoding="utf-8"?>
<formControlPr xmlns="http://schemas.microsoft.com/office/spreadsheetml/2009/9/main" objectType="CheckBox" fmlaLink="$E$40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E$55" lockText="1" noThreeD="1"/>
</file>

<file path=xl/ctrlProps/ctrlProp280.xml><?xml version="1.0" encoding="utf-8"?>
<formControlPr xmlns="http://schemas.microsoft.com/office/spreadsheetml/2009/9/main" objectType="CheckBox" fmlaLink="$G$40" lockText="1" noThreeD="1"/>
</file>

<file path=xl/ctrlProps/ctrlProp281.xml><?xml version="1.0" encoding="utf-8"?>
<formControlPr xmlns="http://schemas.microsoft.com/office/spreadsheetml/2009/9/main" objectType="CheckBox" fmlaLink="$G$175" lockText="1" noThreeD="1"/>
</file>

<file path=xl/ctrlProps/ctrlProp282.xml><?xml version="1.0" encoding="utf-8"?>
<formControlPr xmlns="http://schemas.microsoft.com/office/spreadsheetml/2009/9/main" objectType="CheckBox" fmlaLink="$G$176" lockText="1" noThreeD="1"/>
</file>

<file path=xl/ctrlProps/ctrlProp283.xml><?xml version="1.0" encoding="utf-8"?>
<formControlPr xmlns="http://schemas.microsoft.com/office/spreadsheetml/2009/9/main" objectType="CheckBox" fmlaLink="$E$72" lockText="1" noThreeD="1"/>
</file>

<file path=xl/ctrlProps/ctrlProp284.xml><?xml version="1.0" encoding="utf-8"?>
<formControlPr xmlns="http://schemas.microsoft.com/office/spreadsheetml/2009/9/main" objectType="CheckBox" fmlaLink="$F$72" lockText="1" noThreeD="1"/>
</file>

<file path=xl/ctrlProps/ctrlProp285.xml><?xml version="1.0" encoding="utf-8"?>
<formControlPr xmlns="http://schemas.microsoft.com/office/spreadsheetml/2009/9/main" objectType="CheckBox" fmlaLink="$G$72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G$21" lockText="1" noThreeD="1"/>
</file>

<file path=xl/ctrlProps/ctrlProp30.xml><?xml version="1.0" encoding="utf-8"?>
<formControlPr xmlns="http://schemas.microsoft.com/office/spreadsheetml/2009/9/main" objectType="CheckBox" fmlaLink="$G$55" lockText="1" noThreeD="1"/>
</file>

<file path=xl/ctrlProps/ctrlProp31.xml><?xml version="1.0" encoding="utf-8"?>
<formControlPr xmlns="http://schemas.microsoft.com/office/spreadsheetml/2009/9/main" objectType="CheckBox" fmlaLink="$E$58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G$58" lockText="1" noThreeD="1"/>
</file>

<file path=xl/ctrlProps/ctrlProp34.xml><?xml version="1.0" encoding="utf-8"?>
<formControlPr xmlns="http://schemas.microsoft.com/office/spreadsheetml/2009/9/main" objectType="CheckBox" fmlaLink="$E$147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G$147" lockText="1" noThreeD="1"/>
</file>

<file path=xl/ctrlProps/ctrlProp37.xml><?xml version="1.0" encoding="utf-8"?>
<formControlPr xmlns="http://schemas.microsoft.com/office/spreadsheetml/2009/9/main" objectType="CheckBox" fmlaLink="$E$140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G$140" lockText="1" noThreeD="1"/>
</file>

<file path=xl/ctrlProps/ctrlProp4.xml><?xml version="1.0" encoding="utf-8"?>
<formControlPr xmlns="http://schemas.microsoft.com/office/spreadsheetml/2009/9/main" objectType="CheckBox" fmlaLink="$E$23" lockText="1" noThreeD="1"/>
</file>

<file path=xl/ctrlProps/ctrlProp40.xml><?xml version="1.0" encoding="utf-8"?>
<formControlPr xmlns="http://schemas.microsoft.com/office/spreadsheetml/2009/9/main" objectType="CheckBox" fmlaLink="$E$117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G$117" lockText="1" noThreeD="1"/>
</file>

<file path=xl/ctrlProps/ctrlProp43.xml><?xml version="1.0" encoding="utf-8"?>
<formControlPr xmlns="http://schemas.microsoft.com/office/spreadsheetml/2009/9/main" objectType="CheckBox" fmlaLink="$E$118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fmlaLink="$G$118" lockText="1" noThreeD="1"/>
</file>

<file path=xl/ctrlProps/ctrlProp46.xml><?xml version="1.0" encoding="utf-8"?>
<formControlPr xmlns="http://schemas.microsoft.com/office/spreadsheetml/2009/9/main" objectType="CheckBox" fmlaLink="$E$119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G$119" lockText="1" noThreeD="1"/>
</file>

<file path=xl/ctrlProps/ctrlProp49.xml><?xml version="1.0" encoding="utf-8"?>
<formControlPr xmlns="http://schemas.microsoft.com/office/spreadsheetml/2009/9/main" objectType="CheckBox" fmlaLink="$E$121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G$121" lockText="1" noThreeD="1"/>
</file>

<file path=xl/ctrlProps/ctrlProp52.xml><?xml version="1.0" encoding="utf-8"?>
<formControlPr xmlns="http://schemas.microsoft.com/office/spreadsheetml/2009/9/main" objectType="CheckBox" fmlaLink="$E$122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G$122" lockText="1" noThreeD="1"/>
</file>

<file path=xl/ctrlProps/ctrlProp55.xml><?xml version="1.0" encoding="utf-8"?>
<formControlPr xmlns="http://schemas.microsoft.com/office/spreadsheetml/2009/9/main" objectType="CheckBox" fmlaLink="$E$123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fmlaLink="$G$123" lockText="1" noThreeD="1"/>
</file>

<file path=xl/ctrlProps/ctrlProp58.xml><?xml version="1.0" encoding="utf-8"?>
<formControlPr xmlns="http://schemas.microsoft.com/office/spreadsheetml/2009/9/main" objectType="CheckBox" fmlaLink="$E$124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G$23" lockText="1" noThreeD="1"/>
</file>

<file path=xl/ctrlProps/ctrlProp60.xml><?xml version="1.0" encoding="utf-8"?>
<formControlPr xmlns="http://schemas.microsoft.com/office/spreadsheetml/2009/9/main" objectType="CheckBox" fmlaLink="$G$124" lockText="1" noThreeD="1"/>
</file>

<file path=xl/ctrlProps/ctrlProp61.xml><?xml version="1.0" encoding="utf-8"?>
<formControlPr xmlns="http://schemas.microsoft.com/office/spreadsheetml/2009/9/main" objectType="CheckBox" fmlaLink="$E$125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fmlaLink="$G$125" lockText="1" noThreeD="1"/>
</file>

<file path=xl/ctrlProps/ctrlProp64.xml><?xml version="1.0" encoding="utf-8"?>
<formControlPr xmlns="http://schemas.microsoft.com/office/spreadsheetml/2009/9/main" objectType="CheckBox" fmlaLink="$E$126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G$126" lockText="1" noThreeD="1"/>
</file>

<file path=xl/ctrlProps/ctrlProp67.xml><?xml version="1.0" encoding="utf-8"?>
<formControlPr xmlns="http://schemas.microsoft.com/office/spreadsheetml/2009/9/main" objectType="CheckBox" fmlaLink="$G$27" lockText="1" noThreeD="1"/>
</file>

<file path=xl/ctrlProps/ctrlProp68.xml><?xml version="1.0" encoding="utf-8"?>
<formControlPr xmlns="http://schemas.microsoft.com/office/spreadsheetml/2009/9/main" objectType="CheckBox" fmlaLink="$E$27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G$24" lockText="1" noThreeD="1"/>
</file>

<file path=xl/ctrlProps/ctrlProp70.xml><?xml version="1.0" encoding="utf-8"?>
<formControlPr xmlns="http://schemas.microsoft.com/office/spreadsheetml/2009/9/main" objectType="CheckBox" fmlaLink="$E$2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G$29" lockText="1" noThreeD="1"/>
</file>

<file path=xl/ctrlProps/ctrlProp73.xml><?xml version="1.0" encoding="utf-8"?>
<formControlPr xmlns="http://schemas.microsoft.com/office/spreadsheetml/2009/9/main" objectType="CheckBox" fmlaLink="$E$34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fmlaLink="$G$34" lockText="1" noThreeD="1"/>
</file>

<file path=xl/ctrlProps/ctrlProp76.xml><?xml version="1.0" encoding="utf-8"?>
<formControlPr xmlns="http://schemas.microsoft.com/office/spreadsheetml/2009/9/main" objectType="CheckBox" fmlaLink="$E$33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G$33" lockText="1" noThreeD="1"/>
</file>

<file path=xl/ctrlProps/ctrlProp79.xml><?xml version="1.0" encoding="utf-8"?>
<formControlPr xmlns="http://schemas.microsoft.com/office/spreadsheetml/2009/9/main" objectType="CheckBox" fmlaLink="$E$37" lockText="1" noThreeD="1"/>
</file>

<file path=xl/ctrlProps/ctrlProp8.xml><?xml version="1.0" encoding="utf-8"?>
<formControlPr xmlns="http://schemas.microsoft.com/office/spreadsheetml/2009/9/main" objectType="CheckBox" fmlaLink="$E$24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$G$37" lockText="1" noThreeD="1"/>
</file>

<file path=xl/ctrlProps/ctrlProp82.xml><?xml version="1.0" encoding="utf-8"?>
<formControlPr xmlns="http://schemas.microsoft.com/office/spreadsheetml/2009/9/main" objectType="CheckBox" fmlaLink="$E$41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G$41" lockText="1" noThreeD="1"/>
</file>

<file path=xl/ctrlProps/ctrlProp85.xml><?xml version="1.0" encoding="utf-8"?>
<formControlPr xmlns="http://schemas.microsoft.com/office/spreadsheetml/2009/9/main" objectType="CheckBox" fmlaLink="$E$56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fmlaLink="$G$56" lockText="1" noThreeD="1"/>
</file>

<file path=xl/ctrlProps/ctrlProp88.xml><?xml version="1.0" encoding="utf-8"?>
<formControlPr xmlns="http://schemas.microsoft.com/office/spreadsheetml/2009/9/main" objectType="CheckBox" fmlaLink="$E$57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G$57" lockText="1" noThreeD="1"/>
</file>

<file path=xl/ctrlProps/ctrlProp91.xml><?xml version="1.0" encoding="utf-8"?>
<formControlPr xmlns="http://schemas.microsoft.com/office/spreadsheetml/2009/9/main" objectType="CheckBox" fmlaLink="$E$61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fmlaLink="$G$61" lockText="1" noThreeD="1"/>
</file>

<file path=xl/ctrlProps/ctrlProp94.xml><?xml version="1.0" encoding="utf-8"?>
<formControlPr xmlns="http://schemas.microsoft.com/office/spreadsheetml/2009/9/main" objectType="CheckBox" fmlaLink="$E$62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fmlaLink="$G$62" lockText="1" noThreeD="1"/>
</file>

<file path=xl/ctrlProps/ctrlProp97.xml><?xml version="1.0" encoding="utf-8"?>
<formControlPr xmlns="http://schemas.microsoft.com/office/spreadsheetml/2009/9/main" objectType="CheckBox" fmlaLink="$E$63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fmlaLink="$G$6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558D9.88D278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152053</xdr:colOff>
      <xdr:row>0</xdr:row>
      <xdr:rowOff>57678</xdr:rowOff>
    </xdr:from>
    <xdr:to>
      <xdr:col>1</xdr:col>
      <xdr:colOff>1842824</xdr:colOff>
      <xdr:row>2</xdr:row>
      <xdr:rowOff>17318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53" y="57678"/>
          <a:ext cx="2218976" cy="834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106680</xdr:rowOff>
        </xdr:from>
        <xdr:to>
          <xdr:col>4</xdr:col>
          <xdr:colOff>259080</xdr:colOff>
          <xdr:row>20</xdr:row>
          <xdr:rowOff>350520</xdr:rowOff>
        </xdr:to>
        <xdr:sp macro="" textlink="">
          <xdr:nvSpPr>
            <xdr:cNvPr id="1025" name="Check Box 1" descr="&#10;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20</xdr:row>
          <xdr:rowOff>99060</xdr:rowOff>
        </xdr:from>
        <xdr:to>
          <xdr:col>5</xdr:col>
          <xdr:colOff>304800</xdr:colOff>
          <xdr:row>20</xdr:row>
          <xdr:rowOff>365760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20</xdr:row>
          <xdr:rowOff>99060</xdr:rowOff>
        </xdr:from>
        <xdr:to>
          <xdr:col>6</xdr:col>
          <xdr:colOff>297180</xdr:colOff>
          <xdr:row>20</xdr:row>
          <xdr:rowOff>365760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22</xdr:row>
          <xdr:rowOff>76200</xdr:rowOff>
        </xdr:from>
        <xdr:to>
          <xdr:col>4</xdr:col>
          <xdr:colOff>297180</xdr:colOff>
          <xdr:row>22</xdr:row>
          <xdr:rowOff>342900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22</xdr:row>
          <xdr:rowOff>76200</xdr:rowOff>
        </xdr:from>
        <xdr:to>
          <xdr:col>5</xdr:col>
          <xdr:colOff>297180</xdr:colOff>
          <xdr:row>22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22</xdr:row>
          <xdr:rowOff>76200</xdr:rowOff>
        </xdr:from>
        <xdr:to>
          <xdr:col>6</xdr:col>
          <xdr:colOff>304800</xdr:colOff>
          <xdr:row>22</xdr:row>
          <xdr:rowOff>342900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23</xdr:row>
          <xdr:rowOff>83820</xdr:rowOff>
        </xdr:from>
        <xdr:to>
          <xdr:col>6</xdr:col>
          <xdr:colOff>304800</xdr:colOff>
          <xdr:row>23</xdr:row>
          <xdr:rowOff>350520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83820</xdr:rowOff>
        </xdr:from>
        <xdr:to>
          <xdr:col>4</xdr:col>
          <xdr:colOff>297180</xdr:colOff>
          <xdr:row>23</xdr:row>
          <xdr:rowOff>350520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83820</xdr:rowOff>
        </xdr:from>
        <xdr:to>
          <xdr:col>5</xdr:col>
          <xdr:colOff>297180</xdr:colOff>
          <xdr:row>23</xdr:row>
          <xdr:rowOff>350520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24</xdr:row>
          <xdr:rowOff>83820</xdr:rowOff>
        </xdr:from>
        <xdr:to>
          <xdr:col>4</xdr:col>
          <xdr:colOff>297180</xdr:colOff>
          <xdr:row>24</xdr:row>
          <xdr:rowOff>350520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24</xdr:row>
          <xdr:rowOff>83820</xdr:rowOff>
        </xdr:from>
        <xdr:to>
          <xdr:col>5</xdr:col>
          <xdr:colOff>297180</xdr:colOff>
          <xdr:row>24</xdr:row>
          <xdr:rowOff>350520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25</xdr:row>
          <xdr:rowOff>152400</xdr:rowOff>
        </xdr:from>
        <xdr:to>
          <xdr:col>4</xdr:col>
          <xdr:colOff>297180</xdr:colOff>
          <xdr:row>25</xdr:row>
          <xdr:rowOff>419100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24</xdr:row>
          <xdr:rowOff>83820</xdr:rowOff>
        </xdr:from>
        <xdr:to>
          <xdr:col>6</xdr:col>
          <xdr:colOff>304800</xdr:colOff>
          <xdr:row>24</xdr:row>
          <xdr:rowOff>350520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25</xdr:row>
          <xdr:rowOff>152400</xdr:rowOff>
        </xdr:from>
        <xdr:to>
          <xdr:col>5</xdr:col>
          <xdr:colOff>342900</xdr:colOff>
          <xdr:row>25</xdr:row>
          <xdr:rowOff>419100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25</xdr:row>
          <xdr:rowOff>152400</xdr:rowOff>
        </xdr:from>
        <xdr:to>
          <xdr:col>6</xdr:col>
          <xdr:colOff>312420</xdr:colOff>
          <xdr:row>25</xdr:row>
          <xdr:rowOff>419100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31</xdr:row>
          <xdr:rowOff>137160</xdr:rowOff>
        </xdr:from>
        <xdr:to>
          <xdr:col>4</xdr:col>
          <xdr:colOff>304800</xdr:colOff>
          <xdr:row>31</xdr:row>
          <xdr:rowOff>403860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31</xdr:row>
          <xdr:rowOff>137160</xdr:rowOff>
        </xdr:from>
        <xdr:to>
          <xdr:col>5</xdr:col>
          <xdr:colOff>304800</xdr:colOff>
          <xdr:row>31</xdr:row>
          <xdr:rowOff>403860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31</xdr:row>
          <xdr:rowOff>137160</xdr:rowOff>
        </xdr:from>
        <xdr:to>
          <xdr:col>6</xdr:col>
          <xdr:colOff>327660</xdr:colOff>
          <xdr:row>31</xdr:row>
          <xdr:rowOff>403860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51</xdr:row>
          <xdr:rowOff>106680</xdr:rowOff>
        </xdr:from>
        <xdr:to>
          <xdr:col>4</xdr:col>
          <xdr:colOff>297180</xdr:colOff>
          <xdr:row>51</xdr:row>
          <xdr:rowOff>373380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51</xdr:row>
          <xdr:rowOff>106680</xdr:rowOff>
        </xdr:from>
        <xdr:to>
          <xdr:col>5</xdr:col>
          <xdr:colOff>297180</xdr:colOff>
          <xdr:row>51</xdr:row>
          <xdr:rowOff>373380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51</xdr:row>
          <xdr:rowOff>106680</xdr:rowOff>
        </xdr:from>
        <xdr:to>
          <xdr:col>6</xdr:col>
          <xdr:colOff>304800</xdr:colOff>
          <xdr:row>51</xdr:row>
          <xdr:rowOff>373380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52</xdr:row>
          <xdr:rowOff>106680</xdr:rowOff>
        </xdr:from>
        <xdr:to>
          <xdr:col>4</xdr:col>
          <xdr:colOff>297180</xdr:colOff>
          <xdr:row>52</xdr:row>
          <xdr:rowOff>373380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52</xdr:row>
          <xdr:rowOff>106680</xdr:rowOff>
        </xdr:from>
        <xdr:to>
          <xdr:col>5</xdr:col>
          <xdr:colOff>297180</xdr:colOff>
          <xdr:row>52</xdr:row>
          <xdr:rowOff>373380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52</xdr:row>
          <xdr:rowOff>106680</xdr:rowOff>
        </xdr:from>
        <xdr:to>
          <xdr:col>6</xdr:col>
          <xdr:colOff>304800</xdr:colOff>
          <xdr:row>52</xdr:row>
          <xdr:rowOff>373380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53</xdr:row>
          <xdr:rowOff>106680</xdr:rowOff>
        </xdr:from>
        <xdr:to>
          <xdr:col>4</xdr:col>
          <xdr:colOff>297180</xdr:colOff>
          <xdr:row>53</xdr:row>
          <xdr:rowOff>373380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53</xdr:row>
          <xdr:rowOff>106680</xdr:rowOff>
        </xdr:from>
        <xdr:to>
          <xdr:col>5</xdr:col>
          <xdr:colOff>297180</xdr:colOff>
          <xdr:row>53</xdr:row>
          <xdr:rowOff>373380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53</xdr:row>
          <xdr:rowOff>106680</xdr:rowOff>
        </xdr:from>
        <xdr:to>
          <xdr:col>6</xdr:col>
          <xdr:colOff>304800</xdr:colOff>
          <xdr:row>53</xdr:row>
          <xdr:rowOff>373380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54</xdr:row>
          <xdr:rowOff>106680</xdr:rowOff>
        </xdr:from>
        <xdr:to>
          <xdr:col>4</xdr:col>
          <xdr:colOff>297180</xdr:colOff>
          <xdr:row>54</xdr:row>
          <xdr:rowOff>373380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54</xdr:row>
          <xdr:rowOff>106680</xdr:rowOff>
        </xdr:from>
        <xdr:to>
          <xdr:col>5</xdr:col>
          <xdr:colOff>297180</xdr:colOff>
          <xdr:row>54</xdr:row>
          <xdr:rowOff>373380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54</xdr:row>
          <xdr:rowOff>106680</xdr:rowOff>
        </xdr:from>
        <xdr:to>
          <xdr:col>6</xdr:col>
          <xdr:colOff>304800</xdr:colOff>
          <xdr:row>54</xdr:row>
          <xdr:rowOff>373380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57</xdr:row>
          <xdr:rowOff>99060</xdr:rowOff>
        </xdr:from>
        <xdr:to>
          <xdr:col>4</xdr:col>
          <xdr:colOff>304800</xdr:colOff>
          <xdr:row>57</xdr:row>
          <xdr:rowOff>350520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57</xdr:row>
          <xdr:rowOff>99060</xdr:rowOff>
        </xdr:from>
        <xdr:to>
          <xdr:col>5</xdr:col>
          <xdr:colOff>304800</xdr:colOff>
          <xdr:row>57</xdr:row>
          <xdr:rowOff>350520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57</xdr:row>
          <xdr:rowOff>99060</xdr:rowOff>
        </xdr:from>
        <xdr:to>
          <xdr:col>6</xdr:col>
          <xdr:colOff>327660</xdr:colOff>
          <xdr:row>57</xdr:row>
          <xdr:rowOff>350520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146</xdr:row>
          <xdr:rowOff>83820</xdr:rowOff>
        </xdr:from>
        <xdr:to>
          <xdr:col>4</xdr:col>
          <xdr:colOff>304800</xdr:colOff>
          <xdr:row>146</xdr:row>
          <xdr:rowOff>350520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146</xdr:row>
          <xdr:rowOff>83820</xdr:rowOff>
        </xdr:from>
        <xdr:to>
          <xdr:col>5</xdr:col>
          <xdr:colOff>304800</xdr:colOff>
          <xdr:row>146</xdr:row>
          <xdr:rowOff>350520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146</xdr:row>
          <xdr:rowOff>83820</xdr:rowOff>
        </xdr:from>
        <xdr:to>
          <xdr:col>6</xdr:col>
          <xdr:colOff>327660</xdr:colOff>
          <xdr:row>146</xdr:row>
          <xdr:rowOff>350520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139</xdr:row>
          <xdr:rowOff>121920</xdr:rowOff>
        </xdr:from>
        <xdr:to>
          <xdr:col>4</xdr:col>
          <xdr:colOff>304800</xdr:colOff>
          <xdr:row>139</xdr:row>
          <xdr:rowOff>388620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139</xdr:row>
          <xdr:rowOff>121920</xdr:rowOff>
        </xdr:from>
        <xdr:to>
          <xdr:col>5</xdr:col>
          <xdr:colOff>304800</xdr:colOff>
          <xdr:row>139</xdr:row>
          <xdr:rowOff>388620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139</xdr:row>
          <xdr:rowOff>121920</xdr:rowOff>
        </xdr:from>
        <xdr:to>
          <xdr:col>6</xdr:col>
          <xdr:colOff>327660</xdr:colOff>
          <xdr:row>139</xdr:row>
          <xdr:rowOff>388620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116</xdr:row>
          <xdr:rowOff>175260</xdr:rowOff>
        </xdr:from>
        <xdr:to>
          <xdr:col>4</xdr:col>
          <xdr:colOff>297180</xdr:colOff>
          <xdr:row>116</xdr:row>
          <xdr:rowOff>426720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116</xdr:row>
          <xdr:rowOff>175260</xdr:rowOff>
        </xdr:from>
        <xdr:to>
          <xdr:col>5</xdr:col>
          <xdr:colOff>327660</xdr:colOff>
          <xdr:row>116</xdr:row>
          <xdr:rowOff>441960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116</xdr:row>
          <xdr:rowOff>175260</xdr:rowOff>
        </xdr:from>
        <xdr:to>
          <xdr:col>6</xdr:col>
          <xdr:colOff>342900</xdr:colOff>
          <xdr:row>116</xdr:row>
          <xdr:rowOff>426720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117</xdr:row>
          <xdr:rowOff>68580</xdr:rowOff>
        </xdr:from>
        <xdr:to>
          <xdr:col>4</xdr:col>
          <xdr:colOff>304800</xdr:colOff>
          <xdr:row>117</xdr:row>
          <xdr:rowOff>335280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117</xdr:row>
          <xdr:rowOff>68580</xdr:rowOff>
        </xdr:from>
        <xdr:to>
          <xdr:col>5</xdr:col>
          <xdr:colOff>304800</xdr:colOff>
          <xdr:row>117</xdr:row>
          <xdr:rowOff>335280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117</xdr:row>
          <xdr:rowOff>68580</xdr:rowOff>
        </xdr:from>
        <xdr:to>
          <xdr:col>6</xdr:col>
          <xdr:colOff>327660</xdr:colOff>
          <xdr:row>117</xdr:row>
          <xdr:rowOff>335280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118</xdr:row>
          <xdr:rowOff>99060</xdr:rowOff>
        </xdr:from>
        <xdr:to>
          <xdr:col>4</xdr:col>
          <xdr:colOff>289560</xdr:colOff>
          <xdr:row>118</xdr:row>
          <xdr:rowOff>365760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118</xdr:row>
          <xdr:rowOff>83820</xdr:rowOff>
        </xdr:from>
        <xdr:to>
          <xdr:col>5</xdr:col>
          <xdr:colOff>297180</xdr:colOff>
          <xdr:row>118</xdr:row>
          <xdr:rowOff>342900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118</xdr:row>
          <xdr:rowOff>99060</xdr:rowOff>
        </xdr:from>
        <xdr:to>
          <xdr:col>6</xdr:col>
          <xdr:colOff>312420</xdr:colOff>
          <xdr:row>118</xdr:row>
          <xdr:rowOff>350520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120</xdr:row>
          <xdr:rowOff>68580</xdr:rowOff>
        </xdr:from>
        <xdr:to>
          <xdr:col>4</xdr:col>
          <xdr:colOff>304800</xdr:colOff>
          <xdr:row>120</xdr:row>
          <xdr:rowOff>335280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120</xdr:row>
          <xdr:rowOff>68580</xdr:rowOff>
        </xdr:from>
        <xdr:to>
          <xdr:col>5</xdr:col>
          <xdr:colOff>304800</xdr:colOff>
          <xdr:row>120</xdr:row>
          <xdr:rowOff>335280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120</xdr:row>
          <xdr:rowOff>68580</xdr:rowOff>
        </xdr:from>
        <xdr:to>
          <xdr:col>6</xdr:col>
          <xdr:colOff>327660</xdr:colOff>
          <xdr:row>120</xdr:row>
          <xdr:rowOff>335280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121</xdr:row>
          <xdr:rowOff>68580</xdr:rowOff>
        </xdr:from>
        <xdr:to>
          <xdr:col>4</xdr:col>
          <xdr:colOff>304800</xdr:colOff>
          <xdr:row>121</xdr:row>
          <xdr:rowOff>335280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121</xdr:row>
          <xdr:rowOff>68580</xdr:rowOff>
        </xdr:from>
        <xdr:to>
          <xdr:col>5</xdr:col>
          <xdr:colOff>304800</xdr:colOff>
          <xdr:row>121</xdr:row>
          <xdr:rowOff>335280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121</xdr:row>
          <xdr:rowOff>68580</xdr:rowOff>
        </xdr:from>
        <xdr:to>
          <xdr:col>6</xdr:col>
          <xdr:colOff>327660</xdr:colOff>
          <xdr:row>121</xdr:row>
          <xdr:rowOff>335280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122</xdr:row>
          <xdr:rowOff>68580</xdr:rowOff>
        </xdr:from>
        <xdr:to>
          <xdr:col>4</xdr:col>
          <xdr:colOff>304800</xdr:colOff>
          <xdr:row>122</xdr:row>
          <xdr:rowOff>335280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122</xdr:row>
          <xdr:rowOff>68580</xdr:rowOff>
        </xdr:from>
        <xdr:to>
          <xdr:col>5</xdr:col>
          <xdr:colOff>304800</xdr:colOff>
          <xdr:row>122</xdr:row>
          <xdr:rowOff>335280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122</xdr:row>
          <xdr:rowOff>68580</xdr:rowOff>
        </xdr:from>
        <xdr:to>
          <xdr:col>6</xdr:col>
          <xdr:colOff>327660</xdr:colOff>
          <xdr:row>122</xdr:row>
          <xdr:rowOff>335280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123</xdr:row>
          <xdr:rowOff>68580</xdr:rowOff>
        </xdr:from>
        <xdr:to>
          <xdr:col>4</xdr:col>
          <xdr:colOff>304800</xdr:colOff>
          <xdr:row>123</xdr:row>
          <xdr:rowOff>335280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123</xdr:row>
          <xdr:rowOff>68580</xdr:rowOff>
        </xdr:from>
        <xdr:to>
          <xdr:col>5</xdr:col>
          <xdr:colOff>304800</xdr:colOff>
          <xdr:row>123</xdr:row>
          <xdr:rowOff>335280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123</xdr:row>
          <xdr:rowOff>68580</xdr:rowOff>
        </xdr:from>
        <xdr:to>
          <xdr:col>6</xdr:col>
          <xdr:colOff>327660</xdr:colOff>
          <xdr:row>123</xdr:row>
          <xdr:rowOff>335280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124</xdr:row>
          <xdr:rowOff>68580</xdr:rowOff>
        </xdr:from>
        <xdr:to>
          <xdr:col>4</xdr:col>
          <xdr:colOff>304800</xdr:colOff>
          <xdr:row>124</xdr:row>
          <xdr:rowOff>335280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124</xdr:row>
          <xdr:rowOff>68580</xdr:rowOff>
        </xdr:from>
        <xdr:to>
          <xdr:col>5</xdr:col>
          <xdr:colOff>304800</xdr:colOff>
          <xdr:row>124</xdr:row>
          <xdr:rowOff>335280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124</xdr:row>
          <xdr:rowOff>68580</xdr:rowOff>
        </xdr:from>
        <xdr:to>
          <xdr:col>6</xdr:col>
          <xdr:colOff>327660</xdr:colOff>
          <xdr:row>124</xdr:row>
          <xdr:rowOff>335280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125</xdr:row>
          <xdr:rowOff>68580</xdr:rowOff>
        </xdr:from>
        <xdr:to>
          <xdr:col>4</xdr:col>
          <xdr:colOff>304800</xdr:colOff>
          <xdr:row>125</xdr:row>
          <xdr:rowOff>335280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125</xdr:row>
          <xdr:rowOff>68580</xdr:rowOff>
        </xdr:from>
        <xdr:to>
          <xdr:col>5</xdr:col>
          <xdr:colOff>304800</xdr:colOff>
          <xdr:row>125</xdr:row>
          <xdr:rowOff>335280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125</xdr:row>
          <xdr:rowOff>68580</xdr:rowOff>
        </xdr:from>
        <xdr:to>
          <xdr:col>6</xdr:col>
          <xdr:colOff>327660</xdr:colOff>
          <xdr:row>125</xdr:row>
          <xdr:rowOff>335280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26</xdr:row>
          <xdr:rowOff>76200</xdr:rowOff>
        </xdr:from>
        <xdr:to>
          <xdr:col>6</xdr:col>
          <xdr:colOff>304800</xdr:colOff>
          <xdr:row>26</xdr:row>
          <xdr:rowOff>342900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26</xdr:row>
          <xdr:rowOff>76200</xdr:rowOff>
        </xdr:from>
        <xdr:to>
          <xdr:col>4</xdr:col>
          <xdr:colOff>304800</xdr:colOff>
          <xdr:row>26</xdr:row>
          <xdr:rowOff>342900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76200</xdr:rowOff>
        </xdr:from>
        <xdr:to>
          <xdr:col>5</xdr:col>
          <xdr:colOff>297180</xdr:colOff>
          <xdr:row>26</xdr:row>
          <xdr:rowOff>342900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28</xdr:row>
          <xdr:rowOff>76200</xdr:rowOff>
        </xdr:from>
        <xdr:to>
          <xdr:col>4</xdr:col>
          <xdr:colOff>297180</xdr:colOff>
          <xdr:row>28</xdr:row>
          <xdr:rowOff>342900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28</xdr:row>
          <xdr:rowOff>76200</xdr:rowOff>
        </xdr:from>
        <xdr:to>
          <xdr:col>5</xdr:col>
          <xdr:colOff>297180</xdr:colOff>
          <xdr:row>28</xdr:row>
          <xdr:rowOff>342900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28</xdr:row>
          <xdr:rowOff>76200</xdr:rowOff>
        </xdr:from>
        <xdr:to>
          <xdr:col>6</xdr:col>
          <xdr:colOff>304800</xdr:colOff>
          <xdr:row>28</xdr:row>
          <xdr:rowOff>342900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33</xdr:row>
          <xdr:rowOff>83820</xdr:rowOff>
        </xdr:from>
        <xdr:to>
          <xdr:col>4</xdr:col>
          <xdr:colOff>297180</xdr:colOff>
          <xdr:row>33</xdr:row>
          <xdr:rowOff>350520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33</xdr:row>
          <xdr:rowOff>83820</xdr:rowOff>
        </xdr:from>
        <xdr:to>
          <xdr:col>5</xdr:col>
          <xdr:colOff>297180</xdr:colOff>
          <xdr:row>33</xdr:row>
          <xdr:rowOff>350520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33</xdr:row>
          <xdr:rowOff>83820</xdr:rowOff>
        </xdr:from>
        <xdr:to>
          <xdr:col>6</xdr:col>
          <xdr:colOff>304800</xdr:colOff>
          <xdr:row>33</xdr:row>
          <xdr:rowOff>350520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32</xdr:row>
          <xdr:rowOff>76200</xdr:rowOff>
        </xdr:from>
        <xdr:to>
          <xdr:col>4</xdr:col>
          <xdr:colOff>304800</xdr:colOff>
          <xdr:row>32</xdr:row>
          <xdr:rowOff>342900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32</xdr:row>
          <xdr:rowOff>76200</xdr:rowOff>
        </xdr:from>
        <xdr:to>
          <xdr:col>5</xdr:col>
          <xdr:colOff>304800</xdr:colOff>
          <xdr:row>32</xdr:row>
          <xdr:rowOff>342900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32</xdr:row>
          <xdr:rowOff>76200</xdr:rowOff>
        </xdr:from>
        <xdr:to>
          <xdr:col>6</xdr:col>
          <xdr:colOff>327660</xdr:colOff>
          <xdr:row>32</xdr:row>
          <xdr:rowOff>342900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36</xdr:row>
          <xdr:rowOff>152400</xdr:rowOff>
        </xdr:from>
        <xdr:to>
          <xdr:col>4</xdr:col>
          <xdr:colOff>297180</xdr:colOff>
          <xdr:row>36</xdr:row>
          <xdr:rowOff>419100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36</xdr:row>
          <xdr:rowOff>152400</xdr:rowOff>
        </xdr:from>
        <xdr:to>
          <xdr:col>5</xdr:col>
          <xdr:colOff>297180</xdr:colOff>
          <xdr:row>36</xdr:row>
          <xdr:rowOff>419100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36</xdr:row>
          <xdr:rowOff>152400</xdr:rowOff>
        </xdr:from>
        <xdr:to>
          <xdr:col>6</xdr:col>
          <xdr:colOff>304800</xdr:colOff>
          <xdr:row>36</xdr:row>
          <xdr:rowOff>419100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40</xdr:row>
          <xdr:rowOff>99060</xdr:rowOff>
        </xdr:from>
        <xdr:to>
          <xdr:col>4</xdr:col>
          <xdr:colOff>297180</xdr:colOff>
          <xdr:row>40</xdr:row>
          <xdr:rowOff>365760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40</xdr:row>
          <xdr:rowOff>99060</xdr:rowOff>
        </xdr:from>
        <xdr:to>
          <xdr:col>5</xdr:col>
          <xdr:colOff>297180</xdr:colOff>
          <xdr:row>40</xdr:row>
          <xdr:rowOff>365760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40</xdr:row>
          <xdr:rowOff>99060</xdr:rowOff>
        </xdr:from>
        <xdr:to>
          <xdr:col>6</xdr:col>
          <xdr:colOff>304800</xdr:colOff>
          <xdr:row>40</xdr:row>
          <xdr:rowOff>365760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55</xdr:row>
          <xdr:rowOff>106680</xdr:rowOff>
        </xdr:from>
        <xdr:to>
          <xdr:col>4</xdr:col>
          <xdr:colOff>297180</xdr:colOff>
          <xdr:row>55</xdr:row>
          <xdr:rowOff>373380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55</xdr:row>
          <xdr:rowOff>106680</xdr:rowOff>
        </xdr:from>
        <xdr:to>
          <xdr:col>5</xdr:col>
          <xdr:colOff>297180</xdr:colOff>
          <xdr:row>55</xdr:row>
          <xdr:rowOff>373380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55</xdr:row>
          <xdr:rowOff>106680</xdr:rowOff>
        </xdr:from>
        <xdr:to>
          <xdr:col>6</xdr:col>
          <xdr:colOff>304800</xdr:colOff>
          <xdr:row>55</xdr:row>
          <xdr:rowOff>373380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56</xdr:row>
          <xdr:rowOff>106680</xdr:rowOff>
        </xdr:from>
        <xdr:to>
          <xdr:col>4</xdr:col>
          <xdr:colOff>297180</xdr:colOff>
          <xdr:row>56</xdr:row>
          <xdr:rowOff>373380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56</xdr:row>
          <xdr:rowOff>106680</xdr:rowOff>
        </xdr:from>
        <xdr:to>
          <xdr:col>5</xdr:col>
          <xdr:colOff>297180</xdr:colOff>
          <xdr:row>56</xdr:row>
          <xdr:rowOff>373380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56</xdr:row>
          <xdr:rowOff>106680</xdr:rowOff>
        </xdr:from>
        <xdr:to>
          <xdr:col>6</xdr:col>
          <xdr:colOff>304800</xdr:colOff>
          <xdr:row>56</xdr:row>
          <xdr:rowOff>373380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60</xdr:row>
          <xdr:rowOff>106680</xdr:rowOff>
        </xdr:from>
        <xdr:to>
          <xdr:col>4</xdr:col>
          <xdr:colOff>297180</xdr:colOff>
          <xdr:row>60</xdr:row>
          <xdr:rowOff>373380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60</xdr:row>
          <xdr:rowOff>106680</xdr:rowOff>
        </xdr:from>
        <xdr:to>
          <xdr:col>5</xdr:col>
          <xdr:colOff>297180</xdr:colOff>
          <xdr:row>60</xdr:row>
          <xdr:rowOff>373380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60</xdr:row>
          <xdr:rowOff>106680</xdr:rowOff>
        </xdr:from>
        <xdr:to>
          <xdr:col>6</xdr:col>
          <xdr:colOff>304800</xdr:colOff>
          <xdr:row>60</xdr:row>
          <xdr:rowOff>373380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61</xdr:row>
          <xdr:rowOff>106680</xdr:rowOff>
        </xdr:from>
        <xdr:to>
          <xdr:col>4</xdr:col>
          <xdr:colOff>297180</xdr:colOff>
          <xdr:row>61</xdr:row>
          <xdr:rowOff>373380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61</xdr:row>
          <xdr:rowOff>106680</xdr:rowOff>
        </xdr:from>
        <xdr:to>
          <xdr:col>5</xdr:col>
          <xdr:colOff>297180</xdr:colOff>
          <xdr:row>61</xdr:row>
          <xdr:rowOff>373380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61</xdr:row>
          <xdr:rowOff>106680</xdr:rowOff>
        </xdr:from>
        <xdr:to>
          <xdr:col>6</xdr:col>
          <xdr:colOff>304800</xdr:colOff>
          <xdr:row>61</xdr:row>
          <xdr:rowOff>373380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62</xdr:row>
          <xdr:rowOff>106680</xdr:rowOff>
        </xdr:from>
        <xdr:to>
          <xdr:col>4</xdr:col>
          <xdr:colOff>297180</xdr:colOff>
          <xdr:row>62</xdr:row>
          <xdr:rowOff>373380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62</xdr:row>
          <xdr:rowOff>106680</xdr:rowOff>
        </xdr:from>
        <xdr:to>
          <xdr:col>5</xdr:col>
          <xdr:colOff>297180</xdr:colOff>
          <xdr:row>62</xdr:row>
          <xdr:rowOff>373380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62</xdr:row>
          <xdr:rowOff>106680</xdr:rowOff>
        </xdr:from>
        <xdr:to>
          <xdr:col>6</xdr:col>
          <xdr:colOff>304800</xdr:colOff>
          <xdr:row>62</xdr:row>
          <xdr:rowOff>373380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63</xdr:row>
          <xdr:rowOff>106680</xdr:rowOff>
        </xdr:from>
        <xdr:to>
          <xdr:col>4</xdr:col>
          <xdr:colOff>297180</xdr:colOff>
          <xdr:row>63</xdr:row>
          <xdr:rowOff>373380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63</xdr:row>
          <xdr:rowOff>106680</xdr:rowOff>
        </xdr:from>
        <xdr:to>
          <xdr:col>5</xdr:col>
          <xdr:colOff>297180</xdr:colOff>
          <xdr:row>63</xdr:row>
          <xdr:rowOff>373380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63</xdr:row>
          <xdr:rowOff>106680</xdr:rowOff>
        </xdr:from>
        <xdr:to>
          <xdr:col>6</xdr:col>
          <xdr:colOff>304800</xdr:colOff>
          <xdr:row>63</xdr:row>
          <xdr:rowOff>373380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66</xdr:row>
          <xdr:rowOff>99060</xdr:rowOff>
        </xdr:from>
        <xdr:to>
          <xdr:col>4</xdr:col>
          <xdr:colOff>304800</xdr:colOff>
          <xdr:row>66</xdr:row>
          <xdr:rowOff>350520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66</xdr:row>
          <xdr:rowOff>99060</xdr:rowOff>
        </xdr:from>
        <xdr:to>
          <xdr:col>5</xdr:col>
          <xdr:colOff>304800</xdr:colOff>
          <xdr:row>66</xdr:row>
          <xdr:rowOff>350520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66</xdr:row>
          <xdr:rowOff>99060</xdr:rowOff>
        </xdr:from>
        <xdr:to>
          <xdr:col>6</xdr:col>
          <xdr:colOff>327660</xdr:colOff>
          <xdr:row>66</xdr:row>
          <xdr:rowOff>350520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64</xdr:row>
          <xdr:rowOff>106680</xdr:rowOff>
        </xdr:from>
        <xdr:to>
          <xdr:col>4</xdr:col>
          <xdr:colOff>297180</xdr:colOff>
          <xdr:row>64</xdr:row>
          <xdr:rowOff>373380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64</xdr:row>
          <xdr:rowOff>106680</xdr:rowOff>
        </xdr:from>
        <xdr:to>
          <xdr:col>5</xdr:col>
          <xdr:colOff>297180</xdr:colOff>
          <xdr:row>64</xdr:row>
          <xdr:rowOff>373380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64</xdr:row>
          <xdr:rowOff>106680</xdr:rowOff>
        </xdr:from>
        <xdr:to>
          <xdr:col>6</xdr:col>
          <xdr:colOff>304800</xdr:colOff>
          <xdr:row>64</xdr:row>
          <xdr:rowOff>373380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65</xdr:row>
          <xdr:rowOff>106680</xdr:rowOff>
        </xdr:from>
        <xdr:to>
          <xdr:col>4</xdr:col>
          <xdr:colOff>297180</xdr:colOff>
          <xdr:row>65</xdr:row>
          <xdr:rowOff>373380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65</xdr:row>
          <xdr:rowOff>106680</xdr:rowOff>
        </xdr:from>
        <xdr:to>
          <xdr:col>5</xdr:col>
          <xdr:colOff>297180</xdr:colOff>
          <xdr:row>65</xdr:row>
          <xdr:rowOff>373380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65</xdr:row>
          <xdr:rowOff>106680</xdr:rowOff>
        </xdr:from>
        <xdr:to>
          <xdr:col>6</xdr:col>
          <xdr:colOff>304800</xdr:colOff>
          <xdr:row>65</xdr:row>
          <xdr:rowOff>373380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67</xdr:row>
          <xdr:rowOff>99060</xdr:rowOff>
        </xdr:from>
        <xdr:to>
          <xdr:col>4</xdr:col>
          <xdr:colOff>304800</xdr:colOff>
          <xdr:row>67</xdr:row>
          <xdr:rowOff>350520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67</xdr:row>
          <xdr:rowOff>99060</xdr:rowOff>
        </xdr:from>
        <xdr:to>
          <xdr:col>5</xdr:col>
          <xdr:colOff>304800</xdr:colOff>
          <xdr:row>67</xdr:row>
          <xdr:rowOff>350520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67</xdr:row>
          <xdr:rowOff>99060</xdr:rowOff>
        </xdr:from>
        <xdr:to>
          <xdr:col>6</xdr:col>
          <xdr:colOff>327660</xdr:colOff>
          <xdr:row>67</xdr:row>
          <xdr:rowOff>350520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147</xdr:row>
          <xdr:rowOff>76200</xdr:rowOff>
        </xdr:from>
        <xdr:to>
          <xdr:col>4</xdr:col>
          <xdr:colOff>297180</xdr:colOff>
          <xdr:row>147</xdr:row>
          <xdr:rowOff>342900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147</xdr:row>
          <xdr:rowOff>76200</xdr:rowOff>
        </xdr:from>
        <xdr:to>
          <xdr:col>5</xdr:col>
          <xdr:colOff>297180</xdr:colOff>
          <xdr:row>147</xdr:row>
          <xdr:rowOff>342900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147</xdr:row>
          <xdr:rowOff>76200</xdr:rowOff>
        </xdr:from>
        <xdr:to>
          <xdr:col>6</xdr:col>
          <xdr:colOff>304800</xdr:colOff>
          <xdr:row>147</xdr:row>
          <xdr:rowOff>342900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148</xdr:row>
          <xdr:rowOff>121920</xdr:rowOff>
        </xdr:from>
        <xdr:to>
          <xdr:col>4</xdr:col>
          <xdr:colOff>289560</xdr:colOff>
          <xdr:row>148</xdr:row>
          <xdr:rowOff>388620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148</xdr:row>
          <xdr:rowOff>121920</xdr:rowOff>
        </xdr:from>
        <xdr:to>
          <xdr:col>5</xdr:col>
          <xdr:colOff>289560</xdr:colOff>
          <xdr:row>148</xdr:row>
          <xdr:rowOff>388620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148</xdr:row>
          <xdr:rowOff>121920</xdr:rowOff>
        </xdr:from>
        <xdr:to>
          <xdr:col>6</xdr:col>
          <xdr:colOff>297180</xdr:colOff>
          <xdr:row>148</xdr:row>
          <xdr:rowOff>388620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149</xdr:row>
          <xdr:rowOff>121920</xdr:rowOff>
        </xdr:from>
        <xdr:to>
          <xdr:col>4</xdr:col>
          <xdr:colOff>289560</xdr:colOff>
          <xdr:row>149</xdr:row>
          <xdr:rowOff>388620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149</xdr:row>
          <xdr:rowOff>121920</xdr:rowOff>
        </xdr:from>
        <xdr:to>
          <xdr:col>5</xdr:col>
          <xdr:colOff>289560</xdr:colOff>
          <xdr:row>149</xdr:row>
          <xdr:rowOff>388620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149</xdr:row>
          <xdr:rowOff>121920</xdr:rowOff>
        </xdr:from>
        <xdr:to>
          <xdr:col>6</xdr:col>
          <xdr:colOff>297180</xdr:colOff>
          <xdr:row>149</xdr:row>
          <xdr:rowOff>388620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150</xdr:row>
          <xdr:rowOff>121920</xdr:rowOff>
        </xdr:from>
        <xdr:to>
          <xdr:col>4</xdr:col>
          <xdr:colOff>289560</xdr:colOff>
          <xdr:row>150</xdr:row>
          <xdr:rowOff>388620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150</xdr:row>
          <xdr:rowOff>121920</xdr:rowOff>
        </xdr:from>
        <xdr:to>
          <xdr:col>5</xdr:col>
          <xdr:colOff>289560</xdr:colOff>
          <xdr:row>150</xdr:row>
          <xdr:rowOff>388620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150</xdr:row>
          <xdr:rowOff>121920</xdr:rowOff>
        </xdr:from>
        <xdr:to>
          <xdr:col>6</xdr:col>
          <xdr:colOff>297180</xdr:colOff>
          <xdr:row>150</xdr:row>
          <xdr:rowOff>388620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151</xdr:row>
          <xdr:rowOff>121920</xdr:rowOff>
        </xdr:from>
        <xdr:to>
          <xdr:col>4</xdr:col>
          <xdr:colOff>289560</xdr:colOff>
          <xdr:row>151</xdr:row>
          <xdr:rowOff>388620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151</xdr:row>
          <xdr:rowOff>121920</xdr:rowOff>
        </xdr:from>
        <xdr:to>
          <xdr:col>5</xdr:col>
          <xdr:colOff>289560</xdr:colOff>
          <xdr:row>151</xdr:row>
          <xdr:rowOff>388620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151</xdr:row>
          <xdr:rowOff>121920</xdr:rowOff>
        </xdr:from>
        <xdr:to>
          <xdr:col>6</xdr:col>
          <xdr:colOff>297180</xdr:colOff>
          <xdr:row>151</xdr:row>
          <xdr:rowOff>388620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156</xdr:row>
          <xdr:rowOff>121920</xdr:rowOff>
        </xdr:from>
        <xdr:to>
          <xdr:col>4</xdr:col>
          <xdr:colOff>289560</xdr:colOff>
          <xdr:row>156</xdr:row>
          <xdr:rowOff>388620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156</xdr:row>
          <xdr:rowOff>121920</xdr:rowOff>
        </xdr:from>
        <xdr:to>
          <xdr:col>5</xdr:col>
          <xdr:colOff>289560</xdr:colOff>
          <xdr:row>156</xdr:row>
          <xdr:rowOff>388620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156</xdr:row>
          <xdr:rowOff>121920</xdr:rowOff>
        </xdr:from>
        <xdr:to>
          <xdr:col>6</xdr:col>
          <xdr:colOff>297180</xdr:colOff>
          <xdr:row>156</xdr:row>
          <xdr:rowOff>388620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157</xdr:row>
          <xdr:rowOff>121920</xdr:rowOff>
        </xdr:from>
        <xdr:to>
          <xdr:col>4</xdr:col>
          <xdr:colOff>289560</xdr:colOff>
          <xdr:row>157</xdr:row>
          <xdr:rowOff>388620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157</xdr:row>
          <xdr:rowOff>121920</xdr:rowOff>
        </xdr:from>
        <xdr:to>
          <xdr:col>5</xdr:col>
          <xdr:colOff>289560</xdr:colOff>
          <xdr:row>157</xdr:row>
          <xdr:rowOff>388620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157</xdr:row>
          <xdr:rowOff>121920</xdr:rowOff>
        </xdr:from>
        <xdr:to>
          <xdr:col>6</xdr:col>
          <xdr:colOff>297180</xdr:colOff>
          <xdr:row>157</xdr:row>
          <xdr:rowOff>388620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160</xdr:row>
          <xdr:rowOff>83820</xdr:rowOff>
        </xdr:from>
        <xdr:to>
          <xdr:col>4</xdr:col>
          <xdr:colOff>289560</xdr:colOff>
          <xdr:row>160</xdr:row>
          <xdr:rowOff>350520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160</xdr:row>
          <xdr:rowOff>83820</xdr:rowOff>
        </xdr:from>
        <xdr:to>
          <xdr:col>5</xdr:col>
          <xdr:colOff>289560</xdr:colOff>
          <xdr:row>160</xdr:row>
          <xdr:rowOff>350520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160</xdr:row>
          <xdr:rowOff>83820</xdr:rowOff>
        </xdr:from>
        <xdr:to>
          <xdr:col>6</xdr:col>
          <xdr:colOff>297180</xdr:colOff>
          <xdr:row>160</xdr:row>
          <xdr:rowOff>350520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163</xdr:row>
          <xdr:rowOff>121920</xdr:rowOff>
        </xdr:from>
        <xdr:to>
          <xdr:col>4</xdr:col>
          <xdr:colOff>289560</xdr:colOff>
          <xdr:row>163</xdr:row>
          <xdr:rowOff>388620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163</xdr:row>
          <xdr:rowOff>121920</xdr:rowOff>
        </xdr:from>
        <xdr:to>
          <xdr:col>5</xdr:col>
          <xdr:colOff>289560</xdr:colOff>
          <xdr:row>163</xdr:row>
          <xdr:rowOff>388620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163</xdr:row>
          <xdr:rowOff>121920</xdr:rowOff>
        </xdr:from>
        <xdr:to>
          <xdr:col>6</xdr:col>
          <xdr:colOff>297180</xdr:colOff>
          <xdr:row>163</xdr:row>
          <xdr:rowOff>388620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164</xdr:row>
          <xdr:rowOff>121920</xdr:rowOff>
        </xdr:from>
        <xdr:to>
          <xdr:col>4</xdr:col>
          <xdr:colOff>289560</xdr:colOff>
          <xdr:row>164</xdr:row>
          <xdr:rowOff>388620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164</xdr:row>
          <xdr:rowOff>121920</xdr:rowOff>
        </xdr:from>
        <xdr:to>
          <xdr:col>5</xdr:col>
          <xdr:colOff>289560</xdr:colOff>
          <xdr:row>164</xdr:row>
          <xdr:rowOff>388620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164</xdr:row>
          <xdr:rowOff>121920</xdr:rowOff>
        </xdr:from>
        <xdr:to>
          <xdr:col>6</xdr:col>
          <xdr:colOff>297180</xdr:colOff>
          <xdr:row>164</xdr:row>
          <xdr:rowOff>388620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165</xdr:row>
          <xdr:rowOff>121920</xdr:rowOff>
        </xdr:from>
        <xdr:to>
          <xdr:col>4</xdr:col>
          <xdr:colOff>289560</xdr:colOff>
          <xdr:row>165</xdr:row>
          <xdr:rowOff>388620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165</xdr:row>
          <xdr:rowOff>121920</xdr:rowOff>
        </xdr:from>
        <xdr:to>
          <xdr:col>5</xdr:col>
          <xdr:colOff>289560</xdr:colOff>
          <xdr:row>165</xdr:row>
          <xdr:rowOff>388620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165</xdr:row>
          <xdr:rowOff>121920</xdr:rowOff>
        </xdr:from>
        <xdr:to>
          <xdr:col>6</xdr:col>
          <xdr:colOff>297180</xdr:colOff>
          <xdr:row>165</xdr:row>
          <xdr:rowOff>388620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166</xdr:row>
          <xdr:rowOff>121920</xdr:rowOff>
        </xdr:from>
        <xdr:to>
          <xdr:col>4</xdr:col>
          <xdr:colOff>289560</xdr:colOff>
          <xdr:row>166</xdr:row>
          <xdr:rowOff>388620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166</xdr:row>
          <xdr:rowOff>121920</xdr:rowOff>
        </xdr:from>
        <xdr:to>
          <xdr:col>5</xdr:col>
          <xdr:colOff>289560</xdr:colOff>
          <xdr:row>166</xdr:row>
          <xdr:rowOff>388620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166</xdr:row>
          <xdr:rowOff>121920</xdr:rowOff>
        </xdr:from>
        <xdr:to>
          <xdr:col>6</xdr:col>
          <xdr:colOff>297180</xdr:colOff>
          <xdr:row>166</xdr:row>
          <xdr:rowOff>388620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137</xdr:row>
          <xdr:rowOff>121920</xdr:rowOff>
        </xdr:from>
        <xdr:to>
          <xdr:col>4</xdr:col>
          <xdr:colOff>304800</xdr:colOff>
          <xdr:row>137</xdr:row>
          <xdr:rowOff>388620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137</xdr:row>
          <xdr:rowOff>121920</xdr:rowOff>
        </xdr:from>
        <xdr:to>
          <xdr:col>5</xdr:col>
          <xdr:colOff>304800</xdr:colOff>
          <xdr:row>137</xdr:row>
          <xdr:rowOff>388620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137</xdr:row>
          <xdr:rowOff>121920</xdr:rowOff>
        </xdr:from>
        <xdr:to>
          <xdr:col>6</xdr:col>
          <xdr:colOff>327660</xdr:colOff>
          <xdr:row>137</xdr:row>
          <xdr:rowOff>388620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138</xdr:row>
          <xdr:rowOff>121920</xdr:rowOff>
        </xdr:from>
        <xdr:to>
          <xdr:col>4</xdr:col>
          <xdr:colOff>304800</xdr:colOff>
          <xdr:row>138</xdr:row>
          <xdr:rowOff>388620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138</xdr:row>
          <xdr:rowOff>121920</xdr:rowOff>
        </xdr:from>
        <xdr:to>
          <xdr:col>5</xdr:col>
          <xdr:colOff>304800</xdr:colOff>
          <xdr:row>138</xdr:row>
          <xdr:rowOff>388620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138</xdr:row>
          <xdr:rowOff>121920</xdr:rowOff>
        </xdr:from>
        <xdr:to>
          <xdr:col>6</xdr:col>
          <xdr:colOff>327660</xdr:colOff>
          <xdr:row>138</xdr:row>
          <xdr:rowOff>388620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126</xdr:row>
          <xdr:rowOff>68580</xdr:rowOff>
        </xdr:from>
        <xdr:to>
          <xdr:col>4</xdr:col>
          <xdr:colOff>304800</xdr:colOff>
          <xdr:row>126</xdr:row>
          <xdr:rowOff>335280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126</xdr:row>
          <xdr:rowOff>68580</xdr:rowOff>
        </xdr:from>
        <xdr:to>
          <xdr:col>5</xdr:col>
          <xdr:colOff>304800</xdr:colOff>
          <xdr:row>126</xdr:row>
          <xdr:rowOff>335280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126</xdr:row>
          <xdr:rowOff>68580</xdr:rowOff>
        </xdr:from>
        <xdr:to>
          <xdr:col>6</xdr:col>
          <xdr:colOff>327660</xdr:colOff>
          <xdr:row>126</xdr:row>
          <xdr:rowOff>335280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127</xdr:row>
          <xdr:rowOff>68580</xdr:rowOff>
        </xdr:from>
        <xdr:to>
          <xdr:col>4</xdr:col>
          <xdr:colOff>304800</xdr:colOff>
          <xdr:row>127</xdr:row>
          <xdr:rowOff>335280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127</xdr:row>
          <xdr:rowOff>68580</xdr:rowOff>
        </xdr:from>
        <xdr:to>
          <xdr:col>5</xdr:col>
          <xdr:colOff>304800</xdr:colOff>
          <xdr:row>127</xdr:row>
          <xdr:rowOff>335280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127</xdr:row>
          <xdr:rowOff>68580</xdr:rowOff>
        </xdr:from>
        <xdr:to>
          <xdr:col>6</xdr:col>
          <xdr:colOff>327660</xdr:colOff>
          <xdr:row>127</xdr:row>
          <xdr:rowOff>335280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128</xdr:row>
          <xdr:rowOff>68580</xdr:rowOff>
        </xdr:from>
        <xdr:to>
          <xdr:col>4</xdr:col>
          <xdr:colOff>304800</xdr:colOff>
          <xdr:row>128</xdr:row>
          <xdr:rowOff>335280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128</xdr:row>
          <xdr:rowOff>68580</xdr:rowOff>
        </xdr:from>
        <xdr:to>
          <xdr:col>5</xdr:col>
          <xdr:colOff>304800</xdr:colOff>
          <xdr:row>128</xdr:row>
          <xdr:rowOff>335280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128</xdr:row>
          <xdr:rowOff>68580</xdr:rowOff>
        </xdr:from>
        <xdr:to>
          <xdr:col>6</xdr:col>
          <xdr:colOff>327660</xdr:colOff>
          <xdr:row>128</xdr:row>
          <xdr:rowOff>335280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129</xdr:row>
          <xdr:rowOff>68580</xdr:rowOff>
        </xdr:from>
        <xdr:to>
          <xdr:col>4</xdr:col>
          <xdr:colOff>304800</xdr:colOff>
          <xdr:row>129</xdr:row>
          <xdr:rowOff>335280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129</xdr:row>
          <xdr:rowOff>68580</xdr:rowOff>
        </xdr:from>
        <xdr:to>
          <xdr:col>5</xdr:col>
          <xdr:colOff>304800</xdr:colOff>
          <xdr:row>129</xdr:row>
          <xdr:rowOff>335280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129</xdr:row>
          <xdr:rowOff>68580</xdr:rowOff>
        </xdr:from>
        <xdr:to>
          <xdr:col>6</xdr:col>
          <xdr:colOff>327660</xdr:colOff>
          <xdr:row>129</xdr:row>
          <xdr:rowOff>335280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130</xdr:row>
          <xdr:rowOff>68580</xdr:rowOff>
        </xdr:from>
        <xdr:to>
          <xdr:col>4</xdr:col>
          <xdr:colOff>304800</xdr:colOff>
          <xdr:row>130</xdr:row>
          <xdr:rowOff>335280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130</xdr:row>
          <xdr:rowOff>68580</xdr:rowOff>
        </xdr:from>
        <xdr:to>
          <xdr:col>5</xdr:col>
          <xdr:colOff>304800</xdr:colOff>
          <xdr:row>130</xdr:row>
          <xdr:rowOff>335280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130</xdr:row>
          <xdr:rowOff>68580</xdr:rowOff>
        </xdr:from>
        <xdr:to>
          <xdr:col>6</xdr:col>
          <xdr:colOff>327660</xdr:colOff>
          <xdr:row>130</xdr:row>
          <xdr:rowOff>335280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131</xdr:row>
          <xdr:rowOff>68580</xdr:rowOff>
        </xdr:from>
        <xdr:to>
          <xdr:col>4</xdr:col>
          <xdr:colOff>304800</xdr:colOff>
          <xdr:row>131</xdr:row>
          <xdr:rowOff>335280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131</xdr:row>
          <xdr:rowOff>68580</xdr:rowOff>
        </xdr:from>
        <xdr:to>
          <xdr:col>5</xdr:col>
          <xdr:colOff>304800</xdr:colOff>
          <xdr:row>131</xdr:row>
          <xdr:rowOff>335280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131</xdr:row>
          <xdr:rowOff>68580</xdr:rowOff>
        </xdr:from>
        <xdr:to>
          <xdr:col>6</xdr:col>
          <xdr:colOff>327660</xdr:colOff>
          <xdr:row>131</xdr:row>
          <xdr:rowOff>335280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132</xdr:row>
          <xdr:rowOff>68580</xdr:rowOff>
        </xdr:from>
        <xdr:to>
          <xdr:col>4</xdr:col>
          <xdr:colOff>304800</xdr:colOff>
          <xdr:row>132</xdr:row>
          <xdr:rowOff>335280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132</xdr:row>
          <xdr:rowOff>68580</xdr:rowOff>
        </xdr:from>
        <xdr:to>
          <xdr:col>5</xdr:col>
          <xdr:colOff>304800</xdr:colOff>
          <xdr:row>132</xdr:row>
          <xdr:rowOff>335280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132</xdr:row>
          <xdr:rowOff>68580</xdr:rowOff>
        </xdr:from>
        <xdr:to>
          <xdr:col>6</xdr:col>
          <xdr:colOff>327660</xdr:colOff>
          <xdr:row>132</xdr:row>
          <xdr:rowOff>335280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133</xdr:row>
          <xdr:rowOff>68580</xdr:rowOff>
        </xdr:from>
        <xdr:to>
          <xdr:col>4</xdr:col>
          <xdr:colOff>304800</xdr:colOff>
          <xdr:row>133</xdr:row>
          <xdr:rowOff>335280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133</xdr:row>
          <xdr:rowOff>68580</xdr:rowOff>
        </xdr:from>
        <xdr:to>
          <xdr:col>5</xdr:col>
          <xdr:colOff>304800</xdr:colOff>
          <xdr:row>133</xdr:row>
          <xdr:rowOff>335280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133</xdr:row>
          <xdr:rowOff>68580</xdr:rowOff>
        </xdr:from>
        <xdr:to>
          <xdr:col>6</xdr:col>
          <xdr:colOff>327660</xdr:colOff>
          <xdr:row>133</xdr:row>
          <xdr:rowOff>335280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134</xdr:row>
          <xdr:rowOff>68580</xdr:rowOff>
        </xdr:from>
        <xdr:to>
          <xdr:col>4</xdr:col>
          <xdr:colOff>304800</xdr:colOff>
          <xdr:row>134</xdr:row>
          <xdr:rowOff>335280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134</xdr:row>
          <xdr:rowOff>68580</xdr:rowOff>
        </xdr:from>
        <xdr:to>
          <xdr:col>5</xdr:col>
          <xdr:colOff>304800</xdr:colOff>
          <xdr:row>134</xdr:row>
          <xdr:rowOff>335280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134</xdr:row>
          <xdr:rowOff>68580</xdr:rowOff>
        </xdr:from>
        <xdr:to>
          <xdr:col>6</xdr:col>
          <xdr:colOff>327660</xdr:colOff>
          <xdr:row>134</xdr:row>
          <xdr:rowOff>335280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70</xdr:row>
          <xdr:rowOff>99060</xdr:rowOff>
        </xdr:from>
        <xdr:to>
          <xdr:col>4</xdr:col>
          <xdr:colOff>304800</xdr:colOff>
          <xdr:row>70</xdr:row>
          <xdr:rowOff>350520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70</xdr:row>
          <xdr:rowOff>99060</xdr:rowOff>
        </xdr:from>
        <xdr:to>
          <xdr:col>5</xdr:col>
          <xdr:colOff>304800</xdr:colOff>
          <xdr:row>70</xdr:row>
          <xdr:rowOff>350520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70</xdr:row>
          <xdr:rowOff>99060</xdr:rowOff>
        </xdr:from>
        <xdr:to>
          <xdr:col>6</xdr:col>
          <xdr:colOff>327660</xdr:colOff>
          <xdr:row>70</xdr:row>
          <xdr:rowOff>350520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74</xdr:row>
          <xdr:rowOff>99060</xdr:rowOff>
        </xdr:from>
        <xdr:to>
          <xdr:col>4</xdr:col>
          <xdr:colOff>304800</xdr:colOff>
          <xdr:row>74</xdr:row>
          <xdr:rowOff>350520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74</xdr:row>
          <xdr:rowOff>99060</xdr:rowOff>
        </xdr:from>
        <xdr:to>
          <xdr:col>5</xdr:col>
          <xdr:colOff>304800</xdr:colOff>
          <xdr:row>74</xdr:row>
          <xdr:rowOff>350520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74</xdr:row>
          <xdr:rowOff>99060</xdr:rowOff>
        </xdr:from>
        <xdr:to>
          <xdr:col>6</xdr:col>
          <xdr:colOff>327660</xdr:colOff>
          <xdr:row>74</xdr:row>
          <xdr:rowOff>350520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81</xdr:row>
          <xdr:rowOff>99060</xdr:rowOff>
        </xdr:from>
        <xdr:to>
          <xdr:col>4</xdr:col>
          <xdr:colOff>304800</xdr:colOff>
          <xdr:row>81</xdr:row>
          <xdr:rowOff>350520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81</xdr:row>
          <xdr:rowOff>99060</xdr:rowOff>
        </xdr:from>
        <xdr:to>
          <xdr:col>5</xdr:col>
          <xdr:colOff>304800</xdr:colOff>
          <xdr:row>81</xdr:row>
          <xdr:rowOff>350520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81</xdr:row>
          <xdr:rowOff>99060</xdr:rowOff>
        </xdr:from>
        <xdr:to>
          <xdr:col>6</xdr:col>
          <xdr:colOff>327660</xdr:colOff>
          <xdr:row>81</xdr:row>
          <xdr:rowOff>350520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85</xdr:row>
          <xdr:rowOff>106680</xdr:rowOff>
        </xdr:from>
        <xdr:to>
          <xdr:col>4</xdr:col>
          <xdr:colOff>327660</xdr:colOff>
          <xdr:row>85</xdr:row>
          <xdr:rowOff>365760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85</xdr:row>
          <xdr:rowOff>106680</xdr:rowOff>
        </xdr:from>
        <xdr:to>
          <xdr:col>5</xdr:col>
          <xdr:colOff>327660</xdr:colOff>
          <xdr:row>85</xdr:row>
          <xdr:rowOff>365760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85</xdr:row>
          <xdr:rowOff>106680</xdr:rowOff>
        </xdr:from>
        <xdr:to>
          <xdr:col>6</xdr:col>
          <xdr:colOff>327660</xdr:colOff>
          <xdr:row>85</xdr:row>
          <xdr:rowOff>365760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86</xdr:row>
          <xdr:rowOff>99060</xdr:rowOff>
        </xdr:from>
        <xdr:to>
          <xdr:col>4</xdr:col>
          <xdr:colOff>304800</xdr:colOff>
          <xdr:row>86</xdr:row>
          <xdr:rowOff>350520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86</xdr:row>
          <xdr:rowOff>99060</xdr:rowOff>
        </xdr:from>
        <xdr:to>
          <xdr:col>5</xdr:col>
          <xdr:colOff>304800</xdr:colOff>
          <xdr:row>86</xdr:row>
          <xdr:rowOff>350520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86</xdr:row>
          <xdr:rowOff>99060</xdr:rowOff>
        </xdr:from>
        <xdr:to>
          <xdr:col>6</xdr:col>
          <xdr:colOff>327660</xdr:colOff>
          <xdr:row>86</xdr:row>
          <xdr:rowOff>350520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87</xdr:row>
          <xdr:rowOff>99060</xdr:rowOff>
        </xdr:from>
        <xdr:to>
          <xdr:col>4</xdr:col>
          <xdr:colOff>304800</xdr:colOff>
          <xdr:row>87</xdr:row>
          <xdr:rowOff>350520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87</xdr:row>
          <xdr:rowOff>99060</xdr:rowOff>
        </xdr:from>
        <xdr:to>
          <xdr:col>5</xdr:col>
          <xdr:colOff>304800</xdr:colOff>
          <xdr:row>87</xdr:row>
          <xdr:rowOff>350520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87</xdr:row>
          <xdr:rowOff>99060</xdr:rowOff>
        </xdr:from>
        <xdr:to>
          <xdr:col>6</xdr:col>
          <xdr:colOff>327660</xdr:colOff>
          <xdr:row>87</xdr:row>
          <xdr:rowOff>350520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88</xdr:row>
          <xdr:rowOff>99060</xdr:rowOff>
        </xdr:from>
        <xdr:to>
          <xdr:col>4</xdr:col>
          <xdr:colOff>304800</xdr:colOff>
          <xdr:row>88</xdr:row>
          <xdr:rowOff>350520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88</xdr:row>
          <xdr:rowOff>99060</xdr:rowOff>
        </xdr:from>
        <xdr:to>
          <xdr:col>5</xdr:col>
          <xdr:colOff>304800</xdr:colOff>
          <xdr:row>88</xdr:row>
          <xdr:rowOff>350520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88</xdr:row>
          <xdr:rowOff>99060</xdr:rowOff>
        </xdr:from>
        <xdr:to>
          <xdr:col>6</xdr:col>
          <xdr:colOff>327660</xdr:colOff>
          <xdr:row>88</xdr:row>
          <xdr:rowOff>350520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89</xdr:row>
          <xdr:rowOff>99060</xdr:rowOff>
        </xdr:from>
        <xdr:to>
          <xdr:col>4</xdr:col>
          <xdr:colOff>304800</xdr:colOff>
          <xdr:row>89</xdr:row>
          <xdr:rowOff>350520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89</xdr:row>
          <xdr:rowOff>99060</xdr:rowOff>
        </xdr:from>
        <xdr:to>
          <xdr:col>5</xdr:col>
          <xdr:colOff>304800</xdr:colOff>
          <xdr:row>89</xdr:row>
          <xdr:rowOff>350520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89</xdr:row>
          <xdr:rowOff>99060</xdr:rowOff>
        </xdr:from>
        <xdr:to>
          <xdr:col>6</xdr:col>
          <xdr:colOff>327660</xdr:colOff>
          <xdr:row>89</xdr:row>
          <xdr:rowOff>350520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90</xdr:row>
          <xdr:rowOff>68580</xdr:rowOff>
        </xdr:from>
        <xdr:to>
          <xdr:col>5</xdr:col>
          <xdr:colOff>297180</xdr:colOff>
          <xdr:row>90</xdr:row>
          <xdr:rowOff>327660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99</xdr:row>
          <xdr:rowOff>99060</xdr:rowOff>
        </xdr:from>
        <xdr:to>
          <xdr:col>4</xdr:col>
          <xdr:colOff>304800</xdr:colOff>
          <xdr:row>99</xdr:row>
          <xdr:rowOff>350520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99</xdr:row>
          <xdr:rowOff>99060</xdr:rowOff>
        </xdr:from>
        <xdr:to>
          <xdr:col>5</xdr:col>
          <xdr:colOff>304800</xdr:colOff>
          <xdr:row>99</xdr:row>
          <xdr:rowOff>350520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99</xdr:row>
          <xdr:rowOff>99060</xdr:rowOff>
        </xdr:from>
        <xdr:to>
          <xdr:col>6</xdr:col>
          <xdr:colOff>327660</xdr:colOff>
          <xdr:row>99</xdr:row>
          <xdr:rowOff>350520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100</xdr:row>
          <xdr:rowOff>99060</xdr:rowOff>
        </xdr:from>
        <xdr:to>
          <xdr:col>4</xdr:col>
          <xdr:colOff>304800</xdr:colOff>
          <xdr:row>100</xdr:row>
          <xdr:rowOff>350520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100</xdr:row>
          <xdr:rowOff>99060</xdr:rowOff>
        </xdr:from>
        <xdr:to>
          <xdr:col>5</xdr:col>
          <xdr:colOff>304800</xdr:colOff>
          <xdr:row>100</xdr:row>
          <xdr:rowOff>350520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100</xdr:row>
          <xdr:rowOff>99060</xdr:rowOff>
        </xdr:from>
        <xdr:to>
          <xdr:col>6</xdr:col>
          <xdr:colOff>327660</xdr:colOff>
          <xdr:row>100</xdr:row>
          <xdr:rowOff>350520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103</xdr:row>
          <xdr:rowOff>99060</xdr:rowOff>
        </xdr:from>
        <xdr:to>
          <xdr:col>4</xdr:col>
          <xdr:colOff>304800</xdr:colOff>
          <xdr:row>103</xdr:row>
          <xdr:rowOff>350520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103</xdr:row>
          <xdr:rowOff>99060</xdr:rowOff>
        </xdr:from>
        <xdr:to>
          <xdr:col>5</xdr:col>
          <xdr:colOff>304800</xdr:colOff>
          <xdr:row>103</xdr:row>
          <xdr:rowOff>350520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103</xdr:row>
          <xdr:rowOff>99060</xdr:rowOff>
        </xdr:from>
        <xdr:to>
          <xdr:col>6</xdr:col>
          <xdr:colOff>327660</xdr:colOff>
          <xdr:row>103</xdr:row>
          <xdr:rowOff>350520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104</xdr:row>
          <xdr:rowOff>99060</xdr:rowOff>
        </xdr:from>
        <xdr:to>
          <xdr:col>4</xdr:col>
          <xdr:colOff>304800</xdr:colOff>
          <xdr:row>104</xdr:row>
          <xdr:rowOff>350520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104</xdr:row>
          <xdr:rowOff>99060</xdr:rowOff>
        </xdr:from>
        <xdr:to>
          <xdr:col>5</xdr:col>
          <xdr:colOff>304800</xdr:colOff>
          <xdr:row>104</xdr:row>
          <xdr:rowOff>350520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104</xdr:row>
          <xdr:rowOff>99060</xdr:rowOff>
        </xdr:from>
        <xdr:to>
          <xdr:col>6</xdr:col>
          <xdr:colOff>327660</xdr:colOff>
          <xdr:row>104</xdr:row>
          <xdr:rowOff>350520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105</xdr:row>
          <xdr:rowOff>99060</xdr:rowOff>
        </xdr:from>
        <xdr:to>
          <xdr:col>4</xdr:col>
          <xdr:colOff>304800</xdr:colOff>
          <xdr:row>105</xdr:row>
          <xdr:rowOff>350520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105</xdr:row>
          <xdr:rowOff>99060</xdr:rowOff>
        </xdr:from>
        <xdr:to>
          <xdr:col>5</xdr:col>
          <xdr:colOff>304800</xdr:colOff>
          <xdr:row>105</xdr:row>
          <xdr:rowOff>350520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105</xdr:row>
          <xdr:rowOff>99060</xdr:rowOff>
        </xdr:from>
        <xdr:to>
          <xdr:col>6</xdr:col>
          <xdr:colOff>327660</xdr:colOff>
          <xdr:row>105</xdr:row>
          <xdr:rowOff>350520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108</xdr:row>
          <xdr:rowOff>99060</xdr:rowOff>
        </xdr:from>
        <xdr:to>
          <xdr:col>4</xdr:col>
          <xdr:colOff>304800</xdr:colOff>
          <xdr:row>108</xdr:row>
          <xdr:rowOff>350520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108</xdr:row>
          <xdr:rowOff>99060</xdr:rowOff>
        </xdr:from>
        <xdr:to>
          <xdr:col>5</xdr:col>
          <xdr:colOff>304800</xdr:colOff>
          <xdr:row>108</xdr:row>
          <xdr:rowOff>350520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108</xdr:row>
          <xdr:rowOff>99060</xdr:rowOff>
        </xdr:from>
        <xdr:to>
          <xdr:col>6</xdr:col>
          <xdr:colOff>327660</xdr:colOff>
          <xdr:row>108</xdr:row>
          <xdr:rowOff>350520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109</xdr:row>
          <xdr:rowOff>99060</xdr:rowOff>
        </xdr:from>
        <xdr:to>
          <xdr:col>4</xdr:col>
          <xdr:colOff>304800</xdr:colOff>
          <xdr:row>109</xdr:row>
          <xdr:rowOff>350520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109</xdr:row>
          <xdr:rowOff>99060</xdr:rowOff>
        </xdr:from>
        <xdr:to>
          <xdr:col>5</xdr:col>
          <xdr:colOff>304800</xdr:colOff>
          <xdr:row>109</xdr:row>
          <xdr:rowOff>350520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109</xdr:row>
          <xdr:rowOff>99060</xdr:rowOff>
        </xdr:from>
        <xdr:to>
          <xdr:col>6</xdr:col>
          <xdr:colOff>327660</xdr:colOff>
          <xdr:row>109</xdr:row>
          <xdr:rowOff>350520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73</xdr:row>
          <xdr:rowOff>99060</xdr:rowOff>
        </xdr:from>
        <xdr:to>
          <xdr:col>4</xdr:col>
          <xdr:colOff>304800</xdr:colOff>
          <xdr:row>73</xdr:row>
          <xdr:rowOff>350520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73</xdr:row>
          <xdr:rowOff>99060</xdr:rowOff>
        </xdr:from>
        <xdr:to>
          <xdr:col>5</xdr:col>
          <xdr:colOff>304800</xdr:colOff>
          <xdr:row>73</xdr:row>
          <xdr:rowOff>350520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73</xdr:row>
          <xdr:rowOff>99060</xdr:rowOff>
        </xdr:from>
        <xdr:to>
          <xdr:col>6</xdr:col>
          <xdr:colOff>327660</xdr:colOff>
          <xdr:row>73</xdr:row>
          <xdr:rowOff>350520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82</xdr:row>
          <xdr:rowOff>99060</xdr:rowOff>
        </xdr:from>
        <xdr:to>
          <xdr:col>4</xdr:col>
          <xdr:colOff>304800</xdr:colOff>
          <xdr:row>82</xdr:row>
          <xdr:rowOff>350520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82</xdr:row>
          <xdr:rowOff>99060</xdr:rowOff>
        </xdr:from>
        <xdr:to>
          <xdr:col>5</xdr:col>
          <xdr:colOff>304800</xdr:colOff>
          <xdr:row>82</xdr:row>
          <xdr:rowOff>350520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82</xdr:row>
          <xdr:rowOff>99060</xdr:rowOff>
        </xdr:from>
        <xdr:to>
          <xdr:col>6</xdr:col>
          <xdr:colOff>327660</xdr:colOff>
          <xdr:row>82</xdr:row>
          <xdr:rowOff>350520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91</xdr:row>
          <xdr:rowOff>99060</xdr:rowOff>
        </xdr:from>
        <xdr:to>
          <xdr:col>5</xdr:col>
          <xdr:colOff>304800</xdr:colOff>
          <xdr:row>91</xdr:row>
          <xdr:rowOff>350520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92</xdr:row>
          <xdr:rowOff>99060</xdr:rowOff>
        </xdr:from>
        <xdr:to>
          <xdr:col>5</xdr:col>
          <xdr:colOff>304800</xdr:colOff>
          <xdr:row>92</xdr:row>
          <xdr:rowOff>350520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21</xdr:row>
          <xdr:rowOff>106680</xdr:rowOff>
        </xdr:from>
        <xdr:to>
          <xdr:col>4</xdr:col>
          <xdr:colOff>259080</xdr:colOff>
          <xdr:row>21</xdr:row>
          <xdr:rowOff>350520</xdr:rowOff>
        </xdr:to>
        <xdr:sp macro="" textlink="">
          <xdr:nvSpPr>
            <xdr:cNvPr id="1405" name="Check Box 381" descr="&#10;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99060</xdr:rowOff>
        </xdr:from>
        <xdr:to>
          <xdr:col>5</xdr:col>
          <xdr:colOff>304800</xdr:colOff>
          <xdr:row>21</xdr:row>
          <xdr:rowOff>365760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21</xdr:row>
          <xdr:rowOff>99060</xdr:rowOff>
        </xdr:from>
        <xdr:to>
          <xdr:col>6</xdr:col>
          <xdr:colOff>297180</xdr:colOff>
          <xdr:row>21</xdr:row>
          <xdr:rowOff>365760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90</xdr:row>
          <xdr:rowOff>68580</xdr:rowOff>
        </xdr:from>
        <xdr:to>
          <xdr:col>4</xdr:col>
          <xdr:colOff>297180</xdr:colOff>
          <xdr:row>90</xdr:row>
          <xdr:rowOff>327660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90</xdr:row>
          <xdr:rowOff>68580</xdr:rowOff>
        </xdr:from>
        <xdr:to>
          <xdr:col>6</xdr:col>
          <xdr:colOff>304800</xdr:colOff>
          <xdr:row>90</xdr:row>
          <xdr:rowOff>327660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91</xdr:row>
          <xdr:rowOff>99060</xdr:rowOff>
        </xdr:from>
        <xdr:to>
          <xdr:col>4</xdr:col>
          <xdr:colOff>289560</xdr:colOff>
          <xdr:row>91</xdr:row>
          <xdr:rowOff>350520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91</xdr:row>
          <xdr:rowOff>99060</xdr:rowOff>
        </xdr:from>
        <xdr:to>
          <xdr:col>6</xdr:col>
          <xdr:colOff>297180</xdr:colOff>
          <xdr:row>91</xdr:row>
          <xdr:rowOff>350520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92</xdr:row>
          <xdr:rowOff>106680</xdr:rowOff>
        </xdr:from>
        <xdr:to>
          <xdr:col>4</xdr:col>
          <xdr:colOff>289560</xdr:colOff>
          <xdr:row>92</xdr:row>
          <xdr:rowOff>350520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92</xdr:row>
          <xdr:rowOff>106680</xdr:rowOff>
        </xdr:from>
        <xdr:to>
          <xdr:col>6</xdr:col>
          <xdr:colOff>297180</xdr:colOff>
          <xdr:row>92</xdr:row>
          <xdr:rowOff>350520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27</xdr:row>
          <xdr:rowOff>68580</xdr:rowOff>
        </xdr:from>
        <xdr:to>
          <xdr:col>6</xdr:col>
          <xdr:colOff>304800</xdr:colOff>
          <xdr:row>27</xdr:row>
          <xdr:rowOff>335280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27</xdr:row>
          <xdr:rowOff>68580</xdr:rowOff>
        </xdr:from>
        <xdr:to>
          <xdr:col>4</xdr:col>
          <xdr:colOff>297180</xdr:colOff>
          <xdr:row>27</xdr:row>
          <xdr:rowOff>335280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27</xdr:row>
          <xdr:rowOff>68580</xdr:rowOff>
        </xdr:from>
        <xdr:to>
          <xdr:col>5</xdr:col>
          <xdr:colOff>297180</xdr:colOff>
          <xdr:row>27</xdr:row>
          <xdr:rowOff>335280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152</xdr:row>
          <xdr:rowOff>121920</xdr:rowOff>
        </xdr:from>
        <xdr:to>
          <xdr:col>4</xdr:col>
          <xdr:colOff>289560</xdr:colOff>
          <xdr:row>152</xdr:row>
          <xdr:rowOff>388620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152</xdr:row>
          <xdr:rowOff>121920</xdr:rowOff>
        </xdr:from>
        <xdr:to>
          <xdr:col>5</xdr:col>
          <xdr:colOff>289560</xdr:colOff>
          <xdr:row>152</xdr:row>
          <xdr:rowOff>388620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152</xdr:row>
          <xdr:rowOff>121920</xdr:rowOff>
        </xdr:from>
        <xdr:to>
          <xdr:col>6</xdr:col>
          <xdr:colOff>297180</xdr:colOff>
          <xdr:row>152</xdr:row>
          <xdr:rowOff>388620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153</xdr:row>
          <xdr:rowOff>121920</xdr:rowOff>
        </xdr:from>
        <xdr:to>
          <xdr:col>4</xdr:col>
          <xdr:colOff>297180</xdr:colOff>
          <xdr:row>153</xdr:row>
          <xdr:rowOff>388620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153</xdr:row>
          <xdr:rowOff>121920</xdr:rowOff>
        </xdr:from>
        <xdr:to>
          <xdr:col>5</xdr:col>
          <xdr:colOff>289560</xdr:colOff>
          <xdr:row>153</xdr:row>
          <xdr:rowOff>388620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153</xdr:row>
          <xdr:rowOff>121920</xdr:rowOff>
        </xdr:from>
        <xdr:to>
          <xdr:col>6</xdr:col>
          <xdr:colOff>297180</xdr:colOff>
          <xdr:row>153</xdr:row>
          <xdr:rowOff>388620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119</xdr:row>
          <xdr:rowOff>106680</xdr:rowOff>
        </xdr:from>
        <xdr:to>
          <xdr:col>4</xdr:col>
          <xdr:colOff>304800</xdr:colOff>
          <xdr:row>119</xdr:row>
          <xdr:rowOff>373380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119</xdr:row>
          <xdr:rowOff>114300</xdr:rowOff>
        </xdr:from>
        <xdr:to>
          <xdr:col>5</xdr:col>
          <xdr:colOff>304800</xdr:colOff>
          <xdr:row>119</xdr:row>
          <xdr:rowOff>381000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119</xdr:row>
          <xdr:rowOff>121920</xdr:rowOff>
        </xdr:from>
        <xdr:to>
          <xdr:col>6</xdr:col>
          <xdr:colOff>335280</xdr:colOff>
          <xdr:row>119</xdr:row>
          <xdr:rowOff>388620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27</xdr:row>
          <xdr:rowOff>68580</xdr:rowOff>
        </xdr:from>
        <xdr:to>
          <xdr:col>6</xdr:col>
          <xdr:colOff>304800</xdr:colOff>
          <xdr:row>27</xdr:row>
          <xdr:rowOff>335280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27</xdr:row>
          <xdr:rowOff>68580</xdr:rowOff>
        </xdr:from>
        <xdr:to>
          <xdr:col>4</xdr:col>
          <xdr:colOff>297180</xdr:colOff>
          <xdr:row>27</xdr:row>
          <xdr:rowOff>335280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27</xdr:row>
          <xdr:rowOff>68580</xdr:rowOff>
        </xdr:from>
        <xdr:to>
          <xdr:col>5</xdr:col>
          <xdr:colOff>297180</xdr:colOff>
          <xdr:row>27</xdr:row>
          <xdr:rowOff>335280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41</xdr:row>
          <xdr:rowOff>99060</xdr:rowOff>
        </xdr:from>
        <xdr:to>
          <xdr:col>4</xdr:col>
          <xdr:colOff>297180</xdr:colOff>
          <xdr:row>41</xdr:row>
          <xdr:rowOff>365760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41</xdr:row>
          <xdr:rowOff>99060</xdr:rowOff>
        </xdr:from>
        <xdr:to>
          <xdr:col>5</xdr:col>
          <xdr:colOff>297180</xdr:colOff>
          <xdr:row>41</xdr:row>
          <xdr:rowOff>365760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41</xdr:row>
          <xdr:rowOff>99060</xdr:rowOff>
        </xdr:from>
        <xdr:to>
          <xdr:col>6</xdr:col>
          <xdr:colOff>304800</xdr:colOff>
          <xdr:row>41</xdr:row>
          <xdr:rowOff>365760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72</xdr:row>
          <xdr:rowOff>99060</xdr:rowOff>
        </xdr:from>
        <xdr:to>
          <xdr:col>4</xdr:col>
          <xdr:colOff>304800</xdr:colOff>
          <xdr:row>72</xdr:row>
          <xdr:rowOff>350520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72</xdr:row>
          <xdr:rowOff>99060</xdr:rowOff>
        </xdr:from>
        <xdr:to>
          <xdr:col>5</xdr:col>
          <xdr:colOff>304800</xdr:colOff>
          <xdr:row>72</xdr:row>
          <xdr:rowOff>350520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72</xdr:row>
          <xdr:rowOff>99060</xdr:rowOff>
        </xdr:from>
        <xdr:to>
          <xdr:col>6</xdr:col>
          <xdr:colOff>327660</xdr:colOff>
          <xdr:row>72</xdr:row>
          <xdr:rowOff>350520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173</xdr:row>
          <xdr:rowOff>350520</xdr:rowOff>
        </xdr:from>
        <xdr:to>
          <xdr:col>6</xdr:col>
          <xdr:colOff>335280</xdr:colOff>
          <xdr:row>173</xdr:row>
          <xdr:rowOff>632460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43</xdr:row>
          <xdr:rowOff>76200</xdr:rowOff>
        </xdr:from>
        <xdr:to>
          <xdr:col>4</xdr:col>
          <xdr:colOff>289560</xdr:colOff>
          <xdr:row>43</xdr:row>
          <xdr:rowOff>342900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43</xdr:row>
          <xdr:rowOff>76200</xdr:rowOff>
        </xdr:from>
        <xdr:to>
          <xdr:col>5</xdr:col>
          <xdr:colOff>289560</xdr:colOff>
          <xdr:row>43</xdr:row>
          <xdr:rowOff>342900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43</xdr:row>
          <xdr:rowOff>76200</xdr:rowOff>
        </xdr:from>
        <xdr:to>
          <xdr:col>6</xdr:col>
          <xdr:colOff>304800</xdr:colOff>
          <xdr:row>43</xdr:row>
          <xdr:rowOff>342900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42</xdr:row>
          <xdr:rowOff>144780</xdr:rowOff>
        </xdr:from>
        <xdr:to>
          <xdr:col>6</xdr:col>
          <xdr:colOff>297180</xdr:colOff>
          <xdr:row>42</xdr:row>
          <xdr:rowOff>403860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42</xdr:row>
          <xdr:rowOff>144780</xdr:rowOff>
        </xdr:from>
        <xdr:to>
          <xdr:col>4</xdr:col>
          <xdr:colOff>289560</xdr:colOff>
          <xdr:row>42</xdr:row>
          <xdr:rowOff>403860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42</xdr:row>
          <xdr:rowOff>137160</xdr:rowOff>
        </xdr:from>
        <xdr:to>
          <xdr:col>5</xdr:col>
          <xdr:colOff>289560</xdr:colOff>
          <xdr:row>42</xdr:row>
          <xdr:rowOff>388620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44</xdr:row>
          <xdr:rowOff>83820</xdr:rowOff>
        </xdr:from>
        <xdr:to>
          <xdr:col>4</xdr:col>
          <xdr:colOff>297180</xdr:colOff>
          <xdr:row>44</xdr:row>
          <xdr:rowOff>350520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44</xdr:row>
          <xdr:rowOff>83820</xdr:rowOff>
        </xdr:from>
        <xdr:to>
          <xdr:col>5</xdr:col>
          <xdr:colOff>297180</xdr:colOff>
          <xdr:row>44</xdr:row>
          <xdr:rowOff>350520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44</xdr:row>
          <xdr:rowOff>83820</xdr:rowOff>
        </xdr:from>
        <xdr:to>
          <xdr:col>6</xdr:col>
          <xdr:colOff>312420</xdr:colOff>
          <xdr:row>44</xdr:row>
          <xdr:rowOff>350520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39</xdr:row>
          <xdr:rowOff>99060</xdr:rowOff>
        </xdr:from>
        <xdr:to>
          <xdr:col>4</xdr:col>
          <xdr:colOff>289560</xdr:colOff>
          <xdr:row>39</xdr:row>
          <xdr:rowOff>373380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39</xdr:row>
          <xdr:rowOff>83820</xdr:rowOff>
        </xdr:from>
        <xdr:to>
          <xdr:col>5</xdr:col>
          <xdr:colOff>289560</xdr:colOff>
          <xdr:row>39</xdr:row>
          <xdr:rowOff>365760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39</xdr:row>
          <xdr:rowOff>83820</xdr:rowOff>
        </xdr:from>
        <xdr:to>
          <xdr:col>6</xdr:col>
          <xdr:colOff>289560</xdr:colOff>
          <xdr:row>39</xdr:row>
          <xdr:rowOff>365760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174</xdr:row>
          <xdr:rowOff>297180</xdr:rowOff>
        </xdr:from>
        <xdr:to>
          <xdr:col>6</xdr:col>
          <xdr:colOff>350520</xdr:colOff>
          <xdr:row>174</xdr:row>
          <xdr:rowOff>563880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175</xdr:row>
          <xdr:rowOff>297180</xdr:rowOff>
        </xdr:from>
        <xdr:to>
          <xdr:col>6</xdr:col>
          <xdr:colOff>350520</xdr:colOff>
          <xdr:row>175</xdr:row>
          <xdr:rowOff>563880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71</xdr:row>
          <xdr:rowOff>76200</xdr:rowOff>
        </xdr:from>
        <xdr:to>
          <xdr:col>4</xdr:col>
          <xdr:colOff>304800</xdr:colOff>
          <xdr:row>71</xdr:row>
          <xdr:rowOff>335280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71</xdr:row>
          <xdr:rowOff>76200</xdr:rowOff>
        </xdr:from>
        <xdr:to>
          <xdr:col>5</xdr:col>
          <xdr:colOff>304800</xdr:colOff>
          <xdr:row>71</xdr:row>
          <xdr:rowOff>335280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71</xdr:row>
          <xdr:rowOff>76200</xdr:rowOff>
        </xdr:from>
        <xdr:to>
          <xdr:col>6</xdr:col>
          <xdr:colOff>327660</xdr:colOff>
          <xdr:row>71</xdr:row>
          <xdr:rowOff>335280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98.xml"/><Relationship Id="rId299" Type="http://schemas.openxmlformats.org/officeDocument/2006/relationships/ctrlProp" Target="../ctrlProps/ctrlProp280.xml"/><Relationship Id="rId303" Type="http://schemas.openxmlformats.org/officeDocument/2006/relationships/ctrlProp" Target="../ctrlProps/ctrlProp284.xml"/><Relationship Id="rId21" Type="http://schemas.openxmlformats.org/officeDocument/2006/relationships/ctrlProp" Target="../ctrlProps/ctrlProp2.xml"/><Relationship Id="rId42" Type="http://schemas.openxmlformats.org/officeDocument/2006/relationships/ctrlProp" Target="../ctrlProps/ctrlProp23.xml"/><Relationship Id="rId63" Type="http://schemas.openxmlformats.org/officeDocument/2006/relationships/ctrlProp" Target="../ctrlProps/ctrlProp44.xml"/><Relationship Id="rId84" Type="http://schemas.openxmlformats.org/officeDocument/2006/relationships/ctrlProp" Target="../ctrlProps/ctrlProp65.xml"/><Relationship Id="rId138" Type="http://schemas.openxmlformats.org/officeDocument/2006/relationships/ctrlProp" Target="../ctrlProps/ctrlProp119.xml"/><Relationship Id="rId159" Type="http://schemas.openxmlformats.org/officeDocument/2006/relationships/ctrlProp" Target="../ctrlProps/ctrlProp140.xml"/><Relationship Id="rId170" Type="http://schemas.openxmlformats.org/officeDocument/2006/relationships/ctrlProp" Target="../ctrlProps/ctrlProp151.xml"/><Relationship Id="rId191" Type="http://schemas.openxmlformats.org/officeDocument/2006/relationships/ctrlProp" Target="../ctrlProps/ctrlProp172.xml"/><Relationship Id="rId205" Type="http://schemas.openxmlformats.org/officeDocument/2006/relationships/ctrlProp" Target="../ctrlProps/ctrlProp186.xml"/><Relationship Id="rId226" Type="http://schemas.openxmlformats.org/officeDocument/2006/relationships/ctrlProp" Target="../ctrlProps/ctrlProp207.xml"/><Relationship Id="rId247" Type="http://schemas.openxmlformats.org/officeDocument/2006/relationships/ctrlProp" Target="../ctrlProps/ctrlProp228.xml"/><Relationship Id="rId107" Type="http://schemas.openxmlformats.org/officeDocument/2006/relationships/ctrlProp" Target="../ctrlProps/ctrlProp88.xml"/><Relationship Id="rId268" Type="http://schemas.openxmlformats.org/officeDocument/2006/relationships/ctrlProp" Target="../ctrlProps/ctrlProp249.xml"/><Relationship Id="rId289" Type="http://schemas.openxmlformats.org/officeDocument/2006/relationships/ctrlProp" Target="../ctrlProps/ctrlProp270.xml"/><Relationship Id="rId11" Type="http://schemas.openxmlformats.org/officeDocument/2006/relationships/hyperlink" Target="https://www.pa.gov/content/dam/copapwp-pagov/en/dgs/documents/greengov/documents/sustainability%20in%20leased%20space%20exhibit%20final.pdf" TargetMode="External"/><Relationship Id="rId32" Type="http://schemas.openxmlformats.org/officeDocument/2006/relationships/ctrlProp" Target="../ctrlProps/ctrlProp13.xml"/><Relationship Id="rId53" Type="http://schemas.openxmlformats.org/officeDocument/2006/relationships/ctrlProp" Target="../ctrlProps/ctrlProp34.xml"/><Relationship Id="rId74" Type="http://schemas.openxmlformats.org/officeDocument/2006/relationships/ctrlProp" Target="../ctrlProps/ctrlProp55.xml"/><Relationship Id="rId128" Type="http://schemas.openxmlformats.org/officeDocument/2006/relationships/ctrlProp" Target="../ctrlProps/ctrlProp109.xml"/><Relationship Id="rId149" Type="http://schemas.openxmlformats.org/officeDocument/2006/relationships/ctrlProp" Target="../ctrlProps/ctrlProp130.xml"/><Relationship Id="rId5" Type="http://schemas.openxmlformats.org/officeDocument/2006/relationships/hyperlink" Target="https://www.pa.gov/content/dam/copapwp-pagov/en/dgs/documents/greengov/documents/greengov%20sustainability%20team%20workplan%20template%20-%206-8-2022.xlsx" TargetMode="External"/><Relationship Id="rId95" Type="http://schemas.openxmlformats.org/officeDocument/2006/relationships/ctrlProp" Target="../ctrlProps/ctrlProp76.xml"/><Relationship Id="rId160" Type="http://schemas.openxmlformats.org/officeDocument/2006/relationships/ctrlProp" Target="../ctrlProps/ctrlProp141.xml"/><Relationship Id="rId181" Type="http://schemas.openxmlformats.org/officeDocument/2006/relationships/ctrlProp" Target="../ctrlProps/ctrlProp162.xml"/><Relationship Id="rId216" Type="http://schemas.openxmlformats.org/officeDocument/2006/relationships/ctrlProp" Target="../ctrlProps/ctrlProp197.xml"/><Relationship Id="rId237" Type="http://schemas.openxmlformats.org/officeDocument/2006/relationships/ctrlProp" Target="../ctrlProps/ctrlProp218.xml"/><Relationship Id="rId258" Type="http://schemas.openxmlformats.org/officeDocument/2006/relationships/ctrlProp" Target="../ctrlProps/ctrlProp239.xml"/><Relationship Id="rId279" Type="http://schemas.openxmlformats.org/officeDocument/2006/relationships/ctrlProp" Target="../ctrlProps/ctrlProp260.xml"/><Relationship Id="rId22" Type="http://schemas.openxmlformats.org/officeDocument/2006/relationships/ctrlProp" Target="../ctrlProps/ctrlProp3.xml"/><Relationship Id="rId43" Type="http://schemas.openxmlformats.org/officeDocument/2006/relationships/ctrlProp" Target="../ctrlProps/ctrlProp24.xml"/><Relationship Id="rId64" Type="http://schemas.openxmlformats.org/officeDocument/2006/relationships/ctrlProp" Target="../ctrlProps/ctrlProp45.xml"/><Relationship Id="rId118" Type="http://schemas.openxmlformats.org/officeDocument/2006/relationships/ctrlProp" Target="../ctrlProps/ctrlProp99.xml"/><Relationship Id="rId139" Type="http://schemas.openxmlformats.org/officeDocument/2006/relationships/ctrlProp" Target="../ctrlProps/ctrlProp120.xml"/><Relationship Id="rId290" Type="http://schemas.openxmlformats.org/officeDocument/2006/relationships/ctrlProp" Target="../ctrlProps/ctrlProp271.xml"/><Relationship Id="rId304" Type="http://schemas.openxmlformats.org/officeDocument/2006/relationships/ctrlProp" Target="../ctrlProps/ctrlProp285.xml"/><Relationship Id="rId85" Type="http://schemas.openxmlformats.org/officeDocument/2006/relationships/ctrlProp" Target="../ctrlProps/ctrlProp66.xml"/><Relationship Id="rId150" Type="http://schemas.openxmlformats.org/officeDocument/2006/relationships/ctrlProp" Target="../ctrlProps/ctrlProp131.xml"/><Relationship Id="rId171" Type="http://schemas.openxmlformats.org/officeDocument/2006/relationships/ctrlProp" Target="../ctrlProps/ctrlProp152.xml"/><Relationship Id="rId192" Type="http://schemas.openxmlformats.org/officeDocument/2006/relationships/ctrlProp" Target="../ctrlProps/ctrlProp173.xml"/><Relationship Id="rId206" Type="http://schemas.openxmlformats.org/officeDocument/2006/relationships/ctrlProp" Target="../ctrlProps/ctrlProp187.xml"/><Relationship Id="rId227" Type="http://schemas.openxmlformats.org/officeDocument/2006/relationships/ctrlProp" Target="../ctrlProps/ctrlProp208.xml"/><Relationship Id="rId248" Type="http://schemas.openxmlformats.org/officeDocument/2006/relationships/ctrlProp" Target="../ctrlProps/ctrlProp229.xml"/><Relationship Id="rId269" Type="http://schemas.openxmlformats.org/officeDocument/2006/relationships/ctrlProp" Target="../ctrlProps/ctrlProp250.xml"/><Relationship Id="rId12" Type="http://schemas.openxmlformats.org/officeDocument/2006/relationships/hyperlink" Target="https://www.pa.gov/governor/newsroom/2024-press-releases/governor-shapiro-unveils-new-statewide-energy-initiative--making" TargetMode="External"/><Relationship Id="rId33" Type="http://schemas.openxmlformats.org/officeDocument/2006/relationships/ctrlProp" Target="../ctrlProps/ctrlProp14.xml"/><Relationship Id="rId108" Type="http://schemas.openxmlformats.org/officeDocument/2006/relationships/ctrlProp" Target="../ctrlProps/ctrlProp89.xml"/><Relationship Id="rId129" Type="http://schemas.openxmlformats.org/officeDocument/2006/relationships/ctrlProp" Target="../ctrlProps/ctrlProp110.xml"/><Relationship Id="rId280" Type="http://schemas.openxmlformats.org/officeDocument/2006/relationships/ctrlProp" Target="../ctrlProps/ctrlProp261.xml"/><Relationship Id="rId54" Type="http://schemas.openxmlformats.org/officeDocument/2006/relationships/ctrlProp" Target="../ctrlProps/ctrlProp35.xml"/><Relationship Id="rId75" Type="http://schemas.openxmlformats.org/officeDocument/2006/relationships/ctrlProp" Target="../ctrlProps/ctrlProp56.xml"/><Relationship Id="rId96" Type="http://schemas.openxmlformats.org/officeDocument/2006/relationships/ctrlProp" Target="../ctrlProps/ctrlProp77.xml"/><Relationship Id="rId140" Type="http://schemas.openxmlformats.org/officeDocument/2006/relationships/ctrlProp" Target="../ctrlProps/ctrlProp121.xml"/><Relationship Id="rId161" Type="http://schemas.openxmlformats.org/officeDocument/2006/relationships/ctrlProp" Target="../ctrlProps/ctrlProp142.xml"/><Relationship Id="rId182" Type="http://schemas.openxmlformats.org/officeDocument/2006/relationships/ctrlProp" Target="../ctrlProps/ctrlProp163.xml"/><Relationship Id="rId217" Type="http://schemas.openxmlformats.org/officeDocument/2006/relationships/ctrlProp" Target="../ctrlProps/ctrlProp198.xml"/><Relationship Id="rId6" Type="http://schemas.openxmlformats.org/officeDocument/2006/relationships/hyperlink" Target="https://www.pa.gov/content/dam/copapwp-pagov/en/dgs/documents/greengov/documents/greengov%20enms%20system%20template%201-2023.xlsx" TargetMode="External"/><Relationship Id="rId238" Type="http://schemas.openxmlformats.org/officeDocument/2006/relationships/ctrlProp" Target="../ctrlProps/ctrlProp219.xml"/><Relationship Id="rId259" Type="http://schemas.openxmlformats.org/officeDocument/2006/relationships/ctrlProp" Target="../ctrlProps/ctrlProp240.xml"/><Relationship Id="rId23" Type="http://schemas.openxmlformats.org/officeDocument/2006/relationships/ctrlProp" Target="../ctrlProps/ctrlProp4.xml"/><Relationship Id="rId119" Type="http://schemas.openxmlformats.org/officeDocument/2006/relationships/ctrlProp" Target="../ctrlProps/ctrlProp100.xml"/><Relationship Id="rId270" Type="http://schemas.openxmlformats.org/officeDocument/2006/relationships/ctrlProp" Target="../ctrlProps/ctrlProp251.xml"/><Relationship Id="rId291" Type="http://schemas.openxmlformats.org/officeDocument/2006/relationships/ctrlProp" Target="../ctrlProps/ctrlProp272.xml"/><Relationship Id="rId44" Type="http://schemas.openxmlformats.org/officeDocument/2006/relationships/ctrlProp" Target="../ctrlProps/ctrlProp25.xml"/><Relationship Id="rId65" Type="http://schemas.openxmlformats.org/officeDocument/2006/relationships/ctrlProp" Target="../ctrlProps/ctrlProp46.xml"/><Relationship Id="rId86" Type="http://schemas.openxmlformats.org/officeDocument/2006/relationships/ctrlProp" Target="../ctrlProps/ctrlProp67.xml"/><Relationship Id="rId130" Type="http://schemas.openxmlformats.org/officeDocument/2006/relationships/ctrlProp" Target="../ctrlProps/ctrlProp111.xml"/><Relationship Id="rId151" Type="http://schemas.openxmlformats.org/officeDocument/2006/relationships/ctrlProp" Target="../ctrlProps/ctrlProp132.xml"/><Relationship Id="rId172" Type="http://schemas.openxmlformats.org/officeDocument/2006/relationships/ctrlProp" Target="../ctrlProps/ctrlProp153.xml"/><Relationship Id="rId193" Type="http://schemas.openxmlformats.org/officeDocument/2006/relationships/ctrlProp" Target="../ctrlProps/ctrlProp174.xml"/><Relationship Id="rId207" Type="http://schemas.openxmlformats.org/officeDocument/2006/relationships/ctrlProp" Target="../ctrlProps/ctrlProp188.xml"/><Relationship Id="rId228" Type="http://schemas.openxmlformats.org/officeDocument/2006/relationships/ctrlProp" Target="../ctrlProps/ctrlProp209.xml"/><Relationship Id="rId249" Type="http://schemas.openxmlformats.org/officeDocument/2006/relationships/ctrlProp" Target="../ctrlProps/ctrlProp230.xml"/><Relationship Id="rId13" Type="http://schemas.openxmlformats.org/officeDocument/2006/relationships/hyperlink" Target="https://www.pa.gov/governor/newsroom/2024-press-releases/governor-shapiro-unveils-new-statewide-energy-initiative--making" TargetMode="External"/><Relationship Id="rId109" Type="http://schemas.openxmlformats.org/officeDocument/2006/relationships/ctrlProp" Target="../ctrlProps/ctrlProp90.xml"/><Relationship Id="rId260" Type="http://schemas.openxmlformats.org/officeDocument/2006/relationships/ctrlProp" Target="../ctrlProps/ctrlProp241.xml"/><Relationship Id="rId281" Type="http://schemas.openxmlformats.org/officeDocument/2006/relationships/ctrlProp" Target="../ctrlProps/ctrlProp262.xml"/><Relationship Id="rId34" Type="http://schemas.openxmlformats.org/officeDocument/2006/relationships/ctrlProp" Target="../ctrlProps/ctrlProp15.xml"/><Relationship Id="rId55" Type="http://schemas.openxmlformats.org/officeDocument/2006/relationships/ctrlProp" Target="../ctrlProps/ctrlProp36.xml"/><Relationship Id="rId76" Type="http://schemas.openxmlformats.org/officeDocument/2006/relationships/ctrlProp" Target="../ctrlProps/ctrlProp57.xml"/><Relationship Id="rId97" Type="http://schemas.openxmlformats.org/officeDocument/2006/relationships/ctrlProp" Target="../ctrlProps/ctrlProp78.xml"/><Relationship Id="rId120" Type="http://schemas.openxmlformats.org/officeDocument/2006/relationships/ctrlProp" Target="../ctrlProps/ctrlProp101.xml"/><Relationship Id="rId141" Type="http://schemas.openxmlformats.org/officeDocument/2006/relationships/ctrlProp" Target="../ctrlProps/ctrlProp122.xml"/><Relationship Id="rId7" Type="http://schemas.openxmlformats.org/officeDocument/2006/relationships/hyperlink" Target="https://www.pa.gov/content/dam/copapwp-pagov/en/dgs/documents/greengov/documents/greengov%20enms%20system%20template%201-2023.xlsx" TargetMode="External"/><Relationship Id="rId162" Type="http://schemas.openxmlformats.org/officeDocument/2006/relationships/ctrlProp" Target="../ctrlProps/ctrlProp143.xml"/><Relationship Id="rId183" Type="http://schemas.openxmlformats.org/officeDocument/2006/relationships/ctrlProp" Target="../ctrlProps/ctrlProp164.xml"/><Relationship Id="rId218" Type="http://schemas.openxmlformats.org/officeDocument/2006/relationships/ctrlProp" Target="../ctrlProps/ctrlProp199.xml"/><Relationship Id="rId239" Type="http://schemas.openxmlformats.org/officeDocument/2006/relationships/ctrlProp" Target="../ctrlProps/ctrlProp220.xml"/><Relationship Id="rId2" Type="http://schemas.openxmlformats.org/officeDocument/2006/relationships/hyperlink" Target="https://www.pa.gov/en/agencies/dgs/programs-and-services/greengov/sustainable-buildings.html" TargetMode="External"/><Relationship Id="rId29" Type="http://schemas.openxmlformats.org/officeDocument/2006/relationships/ctrlProp" Target="../ctrlProps/ctrlProp10.xml"/><Relationship Id="rId250" Type="http://schemas.openxmlformats.org/officeDocument/2006/relationships/ctrlProp" Target="../ctrlProps/ctrlProp231.xml"/><Relationship Id="rId255" Type="http://schemas.openxmlformats.org/officeDocument/2006/relationships/ctrlProp" Target="../ctrlProps/ctrlProp236.xml"/><Relationship Id="rId271" Type="http://schemas.openxmlformats.org/officeDocument/2006/relationships/ctrlProp" Target="../ctrlProps/ctrlProp252.xml"/><Relationship Id="rId276" Type="http://schemas.openxmlformats.org/officeDocument/2006/relationships/ctrlProp" Target="../ctrlProps/ctrlProp257.xml"/><Relationship Id="rId292" Type="http://schemas.openxmlformats.org/officeDocument/2006/relationships/ctrlProp" Target="../ctrlProps/ctrlProp273.xml"/><Relationship Id="rId297" Type="http://schemas.openxmlformats.org/officeDocument/2006/relationships/ctrlProp" Target="../ctrlProps/ctrlProp278.xml"/><Relationship Id="rId24" Type="http://schemas.openxmlformats.org/officeDocument/2006/relationships/ctrlProp" Target="../ctrlProps/ctrlProp5.xml"/><Relationship Id="rId40" Type="http://schemas.openxmlformats.org/officeDocument/2006/relationships/ctrlProp" Target="../ctrlProps/ctrlProp21.xml"/><Relationship Id="rId45" Type="http://schemas.openxmlformats.org/officeDocument/2006/relationships/ctrlProp" Target="../ctrlProps/ctrlProp26.xml"/><Relationship Id="rId66" Type="http://schemas.openxmlformats.org/officeDocument/2006/relationships/ctrlProp" Target="../ctrlProps/ctrlProp47.xml"/><Relationship Id="rId87" Type="http://schemas.openxmlformats.org/officeDocument/2006/relationships/ctrlProp" Target="../ctrlProps/ctrlProp68.xml"/><Relationship Id="rId110" Type="http://schemas.openxmlformats.org/officeDocument/2006/relationships/ctrlProp" Target="../ctrlProps/ctrlProp91.xml"/><Relationship Id="rId115" Type="http://schemas.openxmlformats.org/officeDocument/2006/relationships/ctrlProp" Target="../ctrlProps/ctrlProp96.xml"/><Relationship Id="rId131" Type="http://schemas.openxmlformats.org/officeDocument/2006/relationships/ctrlProp" Target="../ctrlProps/ctrlProp112.xml"/><Relationship Id="rId136" Type="http://schemas.openxmlformats.org/officeDocument/2006/relationships/ctrlProp" Target="../ctrlProps/ctrlProp117.xml"/><Relationship Id="rId157" Type="http://schemas.openxmlformats.org/officeDocument/2006/relationships/ctrlProp" Target="../ctrlProps/ctrlProp138.xml"/><Relationship Id="rId178" Type="http://schemas.openxmlformats.org/officeDocument/2006/relationships/ctrlProp" Target="../ctrlProps/ctrlProp159.xml"/><Relationship Id="rId301" Type="http://schemas.openxmlformats.org/officeDocument/2006/relationships/ctrlProp" Target="../ctrlProps/ctrlProp282.xml"/><Relationship Id="rId61" Type="http://schemas.openxmlformats.org/officeDocument/2006/relationships/ctrlProp" Target="../ctrlProps/ctrlProp42.xml"/><Relationship Id="rId82" Type="http://schemas.openxmlformats.org/officeDocument/2006/relationships/ctrlProp" Target="../ctrlProps/ctrlProp63.xml"/><Relationship Id="rId152" Type="http://schemas.openxmlformats.org/officeDocument/2006/relationships/ctrlProp" Target="../ctrlProps/ctrlProp133.xml"/><Relationship Id="rId173" Type="http://schemas.openxmlformats.org/officeDocument/2006/relationships/ctrlProp" Target="../ctrlProps/ctrlProp154.xml"/><Relationship Id="rId194" Type="http://schemas.openxmlformats.org/officeDocument/2006/relationships/ctrlProp" Target="../ctrlProps/ctrlProp175.xml"/><Relationship Id="rId199" Type="http://schemas.openxmlformats.org/officeDocument/2006/relationships/ctrlProp" Target="../ctrlProps/ctrlProp180.xml"/><Relationship Id="rId203" Type="http://schemas.openxmlformats.org/officeDocument/2006/relationships/ctrlProp" Target="../ctrlProps/ctrlProp184.xml"/><Relationship Id="rId208" Type="http://schemas.openxmlformats.org/officeDocument/2006/relationships/ctrlProp" Target="../ctrlProps/ctrlProp189.xml"/><Relationship Id="rId229" Type="http://schemas.openxmlformats.org/officeDocument/2006/relationships/ctrlProp" Target="../ctrlProps/ctrlProp210.xml"/><Relationship Id="rId19" Type="http://schemas.openxmlformats.org/officeDocument/2006/relationships/vmlDrawing" Target="../drawings/vmlDrawing1.vml"/><Relationship Id="rId224" Type="http://schemas.openxmlformats.org/officeDocument/2006/relationships/ctrlProp" Target="../ctrlProps/ctrlProp205.xml"/><Relationship Id="rId240" Type="http://schemas.openxmlformats.org/officeDocument/2006/relationships/ctrlProp" Target="../ctrlProps/ctrlProp221.xml"/><Relationship Id="rId245" Type="http://schemas.openxmlformats.org/officeDocument/2006/relationships/ctrlProp" Target="../ctrlProps/ctrlProp226.xml"/><Relationship Id="rId261" Type="http://schemas.openxmlformats.org/officeDocument/2006/relationships/ctrlProp" Target="../ctrlProps/ctrlProp242.xml"/><Relationship Id="rId266" Type="http://schemas.openxmlformats.org/officeDocument/2006/relationships/ctrlProp" Target="../ctrlProps/ctrlProp247.xml"/><Relationship Id="rId287" Type="http://schemas.openxmlformats.org/officeDocument/2006/relationships/ctrlProp" Target="../ctrlProps/ctrlProp268.xml"/><Relationship Id="rId14" Type="http://schemas.openxmlformats.org/officeDocument/2006/relationships/hyperlink" Target="https://www.pa.gov/agencies/oa/newsroom/shapiro-administration-launches-a-new-commuter-benefit-to-help-c" TargetMode="External"/><Relationship Id="rId30" Type="http://schemas.openxmlformats.org/officeDocument/2006/relationships/ctrlProp" Target="../ctrlProps/ctrlProp11.xml"/><Relationship Id="rId35" Type="http://schemas.openxmlformats.org/officeDocument/2006/relationships/ctrlProp" Target="../ctrlProps/ctrlProp16.xml"/><Relationship Id="rId56" Type="http://schemas.openxmlformats.org/officeDocument/2006/relationships/ctrlProp" Target="../ctrlProps/ctrlProp37.xml"/><Relationship Id="rId77" Type="http://schemas.openxmlformats.org/officeDocument/2006/relationships/ctrlProp" Target="../ctrlProps/ctrlProp58.xml"/><Relationship Id="rId100" Type="http://schemas.openxmlformats.org/officeDocument/2006/relationships/ctrlProp" Target="../ctrlProps/ctrlProp81.xml"/><Relationship Id="rId105" Type="http://schemas.openxmlformats.org/officeDocument/2006/relationships/ctrlProp" Target="../ctrlProps/ctrlProp86.xml"/><Relationship Id="rId126" Type="http://schemas.openxmlformats.org/officeDocument/2006/relationships/ctrlProp" Target="../ctrlProps/ctrlProp107.xml"/><Relationship Id="rId147" Type="http://schemas.openxmlformats.org/officeDocument/2006/relationships/ctrlProp" Target="../ctrlProps/ctrlProp128.xml"/><Relationship Id="rId168" Type="http://schemas.openxmlformats.org/officeDocument/2006/relationships/ctrlProp" Target="../ctrlProps/ctrlProp149.xml"/><Relationship Id="rId282" Type="http://schemas.openxmlformats.org/officeDocument/2006/relationships/ctrlProp" Target="../ctrlProps/ctrlProp263.xml"/><Relationship Id="rId8" Type="http://schemas.openxmlformats.org/officeDocument/2006/relationships/hyperlink" Target="https://www.pa.gov/en/agencies/dgs/programs-and-services/greengov/pa-climate-network.html" TargetMode="External"/><Relationship Id="rId51" Type="http://schemas.openxmlformats.org/officeDocument/2006/relationships/ctrlProp" Target="../ctrlProps/ctrlProp32.xml"/><Relationship Id="rId72" Type="http://schemas.openxmlformats.org/officeDocument/2006/relationships/ctrlProp" Target="../ctrlProps/ctrlProp53.xml"/><Relationship Id="rId93" Type="http://schemas.openxmlformats.org/officeDocument/2006/relationships/ctrlProp" Target="../ctrlProps/ctrlProp74.xml"/><Relationship Id="rId98" Type="http://schemas.openxmlformats.org/officeDocument/2006/relationships/ctrlProp" Target="../ctrlProps/ctrlProp79.xml"/><Relationship Id="rId121" Type="http://schemas.openxmlformats.org/officeDocument/2006/relationships/ctrlProp" Target="../ctrlProps/ctrlProp102.xml"/><Relationship Id="rId142" Type="http://schemas.openxmlformats.org/officeDocument/2006/relationships/ctrlProp" Target="../ctrlProps/ctrlProp123.xml"/><Relationship Id="rId163" Type="http://schemas.openxmlformats.org/officeDocument/2006/relationships/ctrlProp" Target="../ctrlProps/ctrlProp144.xml"/><Relationship Id="rId184" Type="http://schemas.openxmlformats.org/officeDocument/2006/relationships/ctrlProp" Target="../ctrlProps/ctrlProp165.xml"/><Relationship Id="rId189" Type="http://schemas.openxmlformats.org/officeDocument/2006/relationships/ctrlProp" Target="../ctrlProps/ctrlProp170.xml"/><Relationship Id="rId219" Type="http://schemas.openxmlformats.org/officeDocument/2006/relationships/ctrlProp" Target="../ctrlProps/ctrlProp200.xml"/><Relationship Id="rId3" Type="http://schemas.openxmlformats.org/officeDocument/2006/relationships/hyperlink" Target="https://www.pa.gov/en/agencies/dgs/programs-and-services/greengov/greengov-agency-participation-and-checklist.html" TargetMode="External"/><Relationship Id="rId214" Type="http://schemas.openxmlformats.org/officeDocument/2006/relationships/ctrlProp" Target="../ctrlProps/ctrlProp195.xml"/><Relationship Id="rId230" Type="http://schemas.openxmlformats.org/officeDocument/2006/relationships/ctrlProp" Target="../ctrlProps/ctrlProp211.xml"/><Relationship Id="rId235" Type="http://schemas.openxmlformats.org/officeDocument/2006/relationships/ctrlProp" Target="../ctrlProps/ctrlProp216.xml"/><Relationship Id="rId251" Type="http://schemas.openxmlformats.org/officeDocument/2006/relationships/ctrlProp" Target="../ctrlProps/ctrlProp232.xml"/><Relationship Id="rId256" Type="http://schemas.openxmlformats.org/officeDocument/2006/relationships/ctrlProp" Target="../ctrlProps/ctrlProp237.xml"/><Relationship Id="rId277" Type="http://schemas.openxmlformats.org/officeDocument/2006/relationships/ctrlProp" Target="../ctrlProps/ctrlProp258.xml"/><Relationship Id="rId298" Type="http://schemas.openxmlformats.org/officeDocument/2006/relationships/ctrlProp" Target="../ctrlProps/ctrlProp279.xml"/><Relationship Id="rId25" Type="http://schemas.openxmlformats.org/officeDocument/2006/relationships/ctrlProp" Target="../ctrlProps/ctrlProp6.xml"/><Relationship Id="rId46" Type="http://schemas.openxmlformats.org/officeDocument/2006/relationships/ctrlProp" Target="../ctrlProps/ctrlProp27.xml"/><Relationship Id="rId67" Type="http://schemas.openxmlformats.org/officeDocument/2006/relationships/ctrlProp" Target="../ctrlProps/ctrlProp48.xml"/><Relationship Id="rId116" Type="http://schemas.openxmlformats.org/officeDocument/2006/relationships/ctrlProp" Target="../ctrlProps/ctrlProp97.xml"/><Relationship Id="rId137" Type="http://schemas.openxmlformats.org/officeDocument/2006/relationships/ctrlProp" Target="../ctrlProps/ctrlProp118.xml"/><Relationship Id="rId158" Type="http://schemas.openxmlformats.org/officeDocument/2006/relationships/ctrlProp" Target="../ctrlProps/ctrlProp139.xml"/><Relationship Id="rId272" Type="http://schemas.openxmlformats.org/officeDocument/2006/relationships/ctrlProp" Target="../ctrlProps/ctrlProp253.xml"/><Relationship Id="rId293" Type="http://schemas.openxmlformats.org/officeDocument/2006/relationships/ctrlProp" Target="../ctrlProps/ctrlProp274.xml"/><Relationship Id="rId302" Type="http://schemas.openxmlformats.org/officeDocument/2006/relationships/ctrlProp" Target="../ctrlProps/ctrlProp283.xml"/><Relationship Id="rId20" Type="http://schemas.openxmlformats.org/officeDocument/2006/relationships/ctrlProp" Target="../ctrlProps/ctrlProp1.xml"/><Relationship Id="rId41" Type="http://schemas.openxmlformats.org/officeDocument/2006/relationships/ctrlProp" Target="../ctrlProps/ctrlProp22.xml"/><Relationship Id="rId62" Type="http://schemas.openxmlformats.org/officeDocument/2006/relationships/ctrlProp" Target="../ctrlProps/ctrlProp43.xml"/><Relationship Id="rId83" Type="http://schemas.openxmlformats.org/officeDocument/2006/relationships/ctrlProp" Target="../ctrlProps/ctrlProp64.xml"/><Relationship Id="rId88" Type="http://schemas.openxmlformats.org/officeDocument/2006/relationships/ctrlProp" Target="../ctrlProps/ctrlProp69.xml"/><Relationship Id="rId111" Type="http://schemas.openxmlformats.org/officeDocument/2006/relationships/ctrlProp" Target="../ctrlProps/ctrlProp92.xml"/><Relationship Id="rId132" Type="http://schemas.openxmlformats.org/officeDocument/2006/relationships/ctrlProp" Target="../ctrlProps/ctrlProp113.xml"/><Relationship Id="rId153" Type="http://schemas.openxmlformats.org/officeDocument/2006/relationships/ctrlProp" Target="../ctrlProps/ctrlProp134.xml"/><Relationship Id="rId174" Type="http://schemas.openxmlformats.org/officeDocument/2006/relationships/ctrlProp" Target="../ctrlProps/ctrlProp155.xml"/><Relationship Id="rId179" Type="http://schemas.openxmlformats.org/officeDocument/2006/relationships/ctrlProp" Target="../ctrlProps/ctrlProp160.xml"/><Relationship Id="rId195" Type="http://schemas.openxmlformats.org/officeDocument/2006/relationships/ctrlProp" Target="../ctrlProps/ctrlProp176.xml"/><Relationship Id="rId209" Type="http://schemas.openxmlformats.org/officeDocument/2006/relationships/ctrlProp" Target="../ctrlProps/ctrlProp190.xml"/><Relationship Id="rId190" Type="http://schemas.openxmlformats.org/officeDocument/2006/relationships/ctrlProp" Target="../ctrlProps/ctrlProp171.xml"/><Relationship Id="rId204" Type="http://schemas.openxmlformats.org/officeDocument/2006/relationships/ctrlProp" Target="../ctrlProps/ctrlProp185.xml"/><Relationship Id="rId220" Type="http://schemas.openxmlformats.org/officeDocument/2006/relationships/ctrlProp" Target="../ctrlProps/ctrlProp201.xml"/><Relationship Id="rId225" Type="http://schemas.openxmlformats.org/officeDocument/2006/relationships/ctrlProp" Target="../ctrlProps/ctrlProp206.xml"/><Relationship Id="rId241" Type="http://schemas.openxmlformats.org/officeDocument/2006/relationships/ctrlProp" Target="../ctrlProps/ctrlProp222.xml"/><Relationship Id="rId246" Type="http://schemas.openxmlformats.org/officeDocument/2006/relationships/ctrlProp" Target="../ctrlProps/ctrlProp227.xml"/><Relationship Id="rId267" Type="http://schemas.openxmlformats.org/officeDocument/2006/relationships/ctrlProp" Target="../ctrlProps/ctrlProp248.xml"/><Relationship Id="rId288" Type="http://schemas.openxmlformats.org/officeDocument/2006/relationships/ctrlProp" Target="../ctrlProps/ctrlProp269.xml"/><Relationship Id="rId15" Type="http://schemas.openxmlformats.org/officeDocument/2006/relationships/hyperlink" Target="https://www.pa.gov/agencies/oa/newsroom/shapiro-administration-launches-a-new-commuter-benefit-to-help-c" TargetMode="External"/><Relationship Id="rId36" Type="http://schemas.openxmlformats.org/officeDocument/2006/relationships/ctrlProp" Target="../ctrlProps/ctrlProp17.xml"/><Relationship Id="rId57" Type="http://schemas.openxmlformats.org/officeDocument/2006/relationships/ctrlProp" Target="../ctrlProps/ctrlProp38.xml"/><Relationship Id="rId106" Type="http://schemas.openxmlformats.org/officeDocument/2006/relationships/ctrlProp" Target="../ctrlProps/ctrlProp87.xml"/><Relationship Id="rId127" Type="http://schemas.openxmlformats.org/officeDocument/2006/relationships/ctrlProp" Target="../ctrlProps/ctrlProp108.xml"/><Relationship Id="rId262" Type="http://schemas.openxmlformats.org/officeDocument/2006/relationships/ctrlProp" Target="../ctrlProps/ctrlProp243.xml"/><Relationship Id="rId283" Type="http://schemas.openxmlformats.org/officeDocument/2006/relationships/ctrlProp" Target="../ctrlProps/ctrlProp264.xml"/><Relationship Id="rId10" Type="http://schemas.openxmlformats.org/officeDocument/2006/relationships/hyperlink" Target="https://www.pa.gov/content/dam/copapwp-pagov/en/dgs/documents/greengov/documents/sustainability%20in%20leased%20space%20exhibit%20final.pdf" TargetMode="External"/><Relationship Id="rId31" Type="http://schemas.openxmlformats.org/officeDocument/2006/relationships/ctrlProp" Target="../ctrlProps/ctrlProp12.xml"/><Relationship Id="rId52" Type="http://schemas.openxmlformats.org/officeDocument/2006/relationships/ctrlProp" Target="../ctrlProps/ctrlProp33.xml"/><Relationship Id="rId73" Type="http://schemas.openxmlformats.org/officeDocument/2006/relationships/ctrlProp" Target="../ctrlProps/ctrlProp54.xml"/><Relationship Id="rId78" Type="http://schemas.openxmlformats.org/officeDocument/2006/relationships/ctrlProp" Target="../ctrlProps/ctrlProp59.xml"/><Relationship Id="rId94" Type="http://schemas.openxmlformats.org/officeDocument/2006/relationships/ctrlProp" Target="../ctrlProps/ctrlProp75.xml"/><Relationship Id="rId99" Type="http://schemas.openxmlformats.org/officeDocument/2006/relationships/ctrlProp" Target="../ctrlProps/ctrlProp80.xml"/><Relationship Id="rId101" Type="http://schemas.openxmlformats.org/officeDocument/2006/relationships/ctrlProp" Target="../ctrlProps/ctrlProp82.xml"/><Relationship Id="rId122" Type="http://schemas.openxmlformats.org/officeDocument/2006/relationships/ctrlProp" Target="../ctrlProps/ctrlProp103.xml"/><Relationship Id="rId143" Type="http://schemas.openxmlformats.org/officeDocument/2006/relationships/ctrlProp" Target="../ctrlProps/ctrlProp124.xml"/><Relationship Id="rId148" Type="http://schemas.openxmlformats.org/officeDocument/2006/relationships/ctrlProp" Target="../ctrlProps/ctrlProp129.xml"/><Relationship Id="rId164" Type="http://schemas.openxmlformats.org/officeDocument/2006/relationships/ctrlProp" Target="../ctrlProps/ctrlProp145.xml"/><Relationship Id="rId169" Type="http://schemas.openxmlformats.org/officeDocument/2006/relationships/ctrlProp" Target="../ctrlProps/ctrlProp150.xml"/><Relationship Id="rId185" Type="http://schemas.openxmlformats.org/officeDocument/2006/relationships/ctrlProp" Target="../ctrlProps/ctrlProp166.xml"/><Relationship Id="rId4" Type="http://schemas.openxmlformats.org/officeDocument/2006/relationships/hyperlink" Target="https://www.pa.gov/content/dam/copapwp-pagov/en/dgs/documents/greengov/documents/greengov%20sustainability%20team%20workplan%20template%20-%206-8-2022.xlsx" TargetMode="External"/><Relationship Id="rId9" Type="http://schemas.openxmlformats.org/officeDocument/2006/relationships/hyperlink" Target="https://www.pa.gov/en/agencies/dgs/programs-and-services/greengov/pa-climate-network.html" TargetMode="External"/><Relationship Id="rId180" Type="http://schemas.openxmlformats.org/officeDocument/2006/relationships/ctrlProp" Target="../ctrlProps/ctrlProp161.xml"/><Relationship Id="rId210" Type="http://schemas.openxmlformats.org/officeDocument/2006/relationships/ctrlProp" Target="../ctrlProps/ctrlProp191.xml"/><Relationship Id="rId215" Type="http://schemas.openxmlformats.org/officeDocument/2006/relationships/ctrlProp" Target="../ctrlProps/ctrlProp196.xml"/><Relationship Id="rId236" Type="http://schemas.openxmlformats.org/officeDocument/2006/relationships/ctrlProp" Target="../ctrlProps/ctrlProp217.xml"/><Relationship Id="rId257" Type="http://schemas.openxmlformats.org/officeDocument/2006/relationships/ctrlProp" Target="../ctrlProps/ctrlProp238.xml"/><Relationship Id="rId278" Type="http://schemas.openxmlformats.org/officeDocument/2006/relationships/ctrlProp" Target="../ctrlProps/ctrlProp259.xml"/><Relationship Id="rId26" Type="http://schemas.openxmlformats.org/officeDocument/2006/relationships/ctrlProp" Target="../ctrlProps/ctrlProp7.xml"/><Relationship Id="rId231" Type="http://schemas.openxmlformats.org/officeDocument/2006/relationships/ctrlProp" Target="../ctrlProps/ctrlProp212.xml"/><Relationship Id="rId252" Type="http://schemas.openxmlformats.org/officeDocument/2006/relationships/ctrlProp" Target="../ctrlProps/ctrlProp233.xml"/><Relationship Id="rId273" Type="http://schemas.openxmlformats.org/officeDocument/2006/relationships/ctrlProp" Target="../ctrlProps/ctrlProp254.xml"/><Relationship Id="rId294" Type="http://schemas.openxmlformats.org/officeDocument/2006/relationships/ctrlProp" Target="../ctrlProps/ctrlProp275.xml"/><Relationship Id="rId47" Type="http://schemas.openxmlformats.org/officeDocument/2006/relationships/ctrlProp" Target="../ctrlProps/ctrlProp28.xml"/><Relationship Id="rId68" Type="http://schemas.openxmlformats.org/officeDocument/2006/relationships/ctrlProp" Target="../ctrlProps/ctrlProp49.xml"/><Relationship Id="rId89" Type="http://schemas.openxmlformats.org/officeDocument/2006/relationships/ctrlProp" Target="../ctrlProps/ctrlProp70.xml"/><Relationship Id="rId112" Type="http://schemas.openxmlformats.org/officeDocument/2006/relationships/ctrlProp" Target="../ctrlProps/ctrlProp93.xml"/><Relationship Id="rId133" Type="http://schemas.openxmlformats.org/officeDocument/2006/relationships/ctrlProp" Target="../ctrlProps/ctrlProp114.xml"/><Relationship Id="rId154" Type="http://schemas.openxmlformats.org/officeDocument/2006/relationships/ctrlProp" Target="../ctrlProps/ctrlProp135.xml"/><Relationship Id="rId175" Type="http://schemas.openxmlformats.org/officeDocument/2006/relationships/ctrlProp" Target="../ctrlProps/ctrlProp156.xml"/><Relationship Id="rId196" Type="http://schemas.openxmlformats.org/officeDocument/2006/relationships/ctrlProp" Target="../ctrlProps/ctrlProp177.xml"/><Relationship Id="rId200" Type="http://schemas.openxmlformats.org/officeDocument/2006/relationships/ctrlProp" Target="../ctrlProps/ctrlProp181.xml"/><Relationship Id="rId16" Type="http://schemas.openxmlformats.org/officeDocument/2006/relationships/printerSettings" Target="../printerSettings/printerSettings1.bin"/><Relationship Id="rId221" Type="http://schemas.openxmlformats.org/officeDocument/2006/relationships/ctrlProp" Target="../ctrlProps/ctrlProp202.xml"/><Relationship Id="rId242" Type="http://schemas.openxmlformats.org/officeDocument/2006/relationships/ctrlProp" Target="../ctrlProps/ctrlProp223.xml"/><Relationship Id="rId263" Type="http://schemas.openxmlformats.org/officeDocument/2006/relationships/ctrlProp" Target="../ctrlProps/ctrlProp244.xml"/><Relationship Id="rId284" Type="http://schemas.openxmlformats.org/officeDocument/2006/relationships/ctrlProp" Target="../ctrlProps/ctrlProp265.xml"/><Relationship Id="rId37" Type="http://schemas.openxmlformats.org/officeDocument/2006/relationships/ctrlProp" Target="../ctrlProps/ctrlProp18.xml"/><Relationship Id="rId58" Type="http://schemas.openxmlformats.org/officeDocument/2006/relationships/ctrlProp" Target="../ctrlProps/ctrlProp39.xml"/><Relationship Id="rId79" Type="http://schemas.openxmlformats.org/officeDocument/2006/relationships/ctrlProp" Target="../ctrlProps/ctrlProp60.xml"/><Relationship Id="rId102" Type="http://schemas.openxmlformats.org/officeDocument/2006/relationships/ctrlProp" Target="../ctrlProps/ctrlProp83.xml"/><Relationship Id="rId123" Type="http://schemas.openxmlformats.org/officeDocument/2006/relationships/ctrlProp" Target="../ctrlProps/ctrlProp104.xml"/><Relationship Id="rId144" Type="http://schemas.openxmlformats.org/officeDocument/2006/relationships/ctrlProp" Target="../ctrlProps/ctrlProp125.xml"/><Relationship Id="rId90" Type="http://schemas.openxmlformats.org/officeDocument/2006/relationships/ctrlProp" Target="../ctrlProps/ctrlProp71.xml"/><Relationship Id="rId165" Type="http://schemas.openxmlformats.org/officeDocument/2006/relationships/ctrlProp" Target="../ctrlProps/ctrlProp146.xml"/><Relationship Id="rId186" Type="http://schemas.openxmlformats.org/officeDocument/2006/relationships/ctrlProp" Target="../ctrlProps/ctrlProp167.xml"/><Relationship Id="rId211" Type="http://schemas.openxmlformats.org/officeDocument/2006/relationships/ctrlProp" Target="../ctrlProps/ctrlProp192.xml"/><Relationship Id="rId232" Type="http://schemas.openxmlformats.org/officeDocument/2006/relationships/ctrlProp" Target="../ctrlProps/ctrlProp213.xml"/><Relationship Id="rId253" Type="http://schemas.openxmlformats.org/officeDocument/2006/relationships/ctrlProp" Target="../ctrlProps/ctrlProp234.xml"/><Relationship Id="rId274" Type="http://schemas.openxmlformats.org/officeDocument/2006/relationships/ctrlProp" Target="../ctrlProps/ctrlProp255.xml"/><Relationship Id="rId295" Type="http://schemas.openxmlformats.org/officeDocument/2006/relationships/ctrlProp" Target="../ctrlProps/ctrlProp276.xml"/><Relationship Id="rId27" Type="http://schemas.openxmlformats.org/officeDocument/2006/relationships/ctrlProp" Target="../ctrlProps/ctrlProp8.xml"/><Relationship Id="rId48" Type="http://schemas.openxmlformats.org/officeDocument/2006/relationships/ctrlProp" Target="../ctrlProps/ctrlProp29.xml"/><Relationship Id="rId69" Type="http://schemas.openxmlformats.org/officeDocument/2006/relationships/ctrlProp" Target="../ctrlProps/ctrlProp50.xml"/><Relationship Id="rId113" Type="http://schemas.openxmlformats.org/officeDocument/2006/relationships/ctrlProp" Target="../ctrlProps/ctrlProp94.xml"/><Relationship Id="rId134" Type="http://schemas.openxmlformats.org/officeDocument/2006/relationships/ctrlProp" Target="../ctrlProps/ctrlProp115.xml"/><Relationship Id="rId80" Type="http://schemas.openxmlformats.org/officeDocument/2006/relationships/ctrlProp" Target="../ctrlProps/ctrlProp61.xml"/><Relationship Id="rId155" Type="http://schemas.openxmlformats.org/officeDocument/2006/relationships/ctrlProp" Target="../ctrlProps/ctrlProp136.xml"/><Relationship Id="rId176" Type="http://schemas.openxmlformats.org/officeDocument/2006/relationships/ctrlProp" Target="../ctrlProps/ctrlProp157.xml"/><Relationship Id="rId197" Type="http://schemas.openxmlformats.org/officeDocument/2006/relationships/ctrlProp" Target="../ctrlProps/ctrlProp178.xml"/><Relationship Id="rId201" Type="http://schemas.openxmlformats.org/officeDocument/2006/relationships/ctrlProp" Target="../ctrlProps/ctrlProp182.xml"/><Relationship Id="rId222" Type="http://schemas.openxmlformats.org/officeDocument/2006/relationships/ctrlProp" Target="../ctrlProps/ctrlProp203.xml"/><Relationship Id="rId243" Type="http://schemas.openxmlformats.org/officeDocument/2006/relationships/ctrlProp" Target="../ctrlProps/ctrlProp224.xml"/><Relationship Id="rId264" Type="http://schemas.openxmlformats.org/officeDocument/2006/relationships/ctrlProp" Target="../ctrlProps/ctrlProp245.xml"/><Relationship Id="rId285" Type="http://schemas.openxmlformats.org/officeDocument/2006/relationships/ctrlProp" Target="../ctrlProps/ctrlProp266.xml"/><Relationship Id="rId17" Type="http://schemas.openxmlformats.org/officeDocument/2006/relationships/customProperty" Target="../customProperty1.bin"/><Relationship Id="rId38" Type="http://schemas.openxmlformats.org/officeDocument/2006/relationships/ctrlProp" Target="../ctrlProps/ctrlProp19.xml"/><Relationship Id="rId59" Type="http://schemas.openxmlformats.org/officeDocument/2006/relationships/ctrlProp" Target="../ctrlProps/ctrlProp40.xml"/><Relationship Id="rId103" Type="http://schemas.openxmlformats.org/officeDocument/2006/relationships/ctrlProp" Target="../ctrlProps/ctrlProp84.xml"/><Relationship Id="rId124" Type="http://schemas.openxmlformats.org/officeDocument/2006/relationships/ctrlProp" Target="../ctrlProps/ctrlProp105.xml"/><Relationship Id="rId70" Type="http://schemas.openxmlformats.org/officeDocument/2006/relationships/ctrlProp" Target="../ctrlProps/ctrlProp51.xml"/><Relationship Id="rId91" Type="http://schemas.openxmlformats.org/officeDocument/2006/relationships/ctrlProp" Target="../ctrlProps/ctrlProp72.xml"/><Relationship Id="rId145" Type="http://schemas.openxmlformats.org/officeDocument/2006/relationships/ctrlProp" Target="../ctrlProps/ctrlProp126.xml"/><Relationship Id="rId166" Type="http://schemas.openxmlformats.org/officeDocument/2006/relationships/ctrlProp" Target="../ctrlProps/ctrlProp147.xml"/><Relationship Id="rId187" Type="http://schemas.openxmlformats.org/officeDocument/2006/relationships/ctrlProp" Target="../ctrlProps/ctrlProp168.xml"/><Relationship Id="rId1" Type="http://schemas.openxmlformats.org/officeDocument/2006/relationships/hyperlink" Target="https://www.pa.gov/en/agencies/dgs/programs-and-services/greengov/sustainable-buildings.html" TargetMode="External"/><Relationship Id="rId212" Type="http://schemas.openxmlformats.org/officeDocument/2006/relationships/ctrlProp" Target="../ctrlProps/ctrlProp193.xml"/><Relationship Id="rId233" Type="http://schemas.openxmlformats.org/officeDocument/2006/relationships/ctrlProp" Target="../ctrlProps/ctrlProp214.xml"/><Relationship Id="rId254" Type="http://schemas.openxmlformats.org/officeDocument/2006/relationships/ctrlProp" Target="../ctrlProps/ctrlProp235.xml"/><Relationship Id="rId28" Type="http://schemas.openxmlformats.org/officeDocument/2006/relationships/ctrlProp" Target="../ctrlProps/ctrlProp9.xml"/><Relationship Id="rId49" Type="http://schemas.openxmlformats.org/officeDocument/2006/relationships/ctrlProp" Target="../ctrlProps/ctrlProp30.xml"/><Relationship Id="rId114" Type="http://schemas.openxmlformats.org/officeDocument/2006/relationships/ctrlProp" Target="../ctrlProps/ctrlProp95.xml"/><Relationship Id="rId275" Type="http://schemas.openxmlformats.org/officeDocument/2006/relationships/ctrlProp" Target="../ctrlProps/ctrlProp256.xml"/><Relationship Id="rId296" Type="http://schemas.openxmlformats.org/officeDocument/2006/relationships/ctrlProp" Target="../ctrlProps/ctrlProp277.xml"/><Relationship Id="rId300" Type="http://schemas.openxmlformats.org/officeDocument/2006/relationships/ctrlProp" Target="../ctrlProps/ctrlProp281.xml"/><Relationship Id="rId60" Type="http://schemas.openxmlformats.org/officeDocument/2006/relationships/ctrlProp" Target="../ctrlProps/ctrlProp41.xml"/><Relationship Id="rId81" Type="http://schemas.openxmlformats.org/officeDocument/2006/relationships/ctrlProp" Target="../ctrlProps/ctrlProp62.xml"/><Relationship Id="rId135" Type="http://schemas.openxmlformats.org/officeDocument/2006/relationships/ctrlProp" Target="../ctrlProps/ctrlProp116.xml"/><Relationship Id="rId156" Type="http://schemas.openxmlformats.org/officeDocument/2006/relationships/ctrlProp" Target="../ctrlProps/ctrlProp137.xml"/><Relationship Id="rId177" Type="http://schemas.openxmlformats.org/officeDocument/2006/relationships/ctrlProp" Target="../ctrlProps/ctrlProp158.xml"/><Relationship Id="rId198" Type="http://schemas.openxmlformats.org/officeDocument/2006/relationships/ctrlProp" Target="../ctrlProps/ctrlProp179.xml"/><Relationship Id="rId202" Type="http://schemas.openxmlformats.org/officeDocument/2006/relationships/ctrlProp" Target="../ctrlProps/ctrlProp183.xml"/><Relationship Id="rId223" Type="http://schemas.openxmlformats.org/officeDocument/2006/relationships/ctrlProp" Target="../ctrlProps/ctrlProp204.xml"/><Relationship Id="rId244" Type="http://schemas.openxmlformats.org/officeDocument/2006/relationships/ctrlProp" Target="../ctrlProps/ctrlProp225.xml"/><Relationship Id="rId18" Type="http://schemas.openxmlformats.org/officeDocument/2006/relationships/drawing" Target="../drawings/drawing1.xml"/><Relationship Id="rId39" Type="http://schemas.openxmlformats.org/officeDocument/2006/relationships/ctrlProp" Target="../ctrlProps/ctrlProp20.xml"/><Relationship Id="rId265" Type="http://schemas.openxmlformats.org/officeDocument/2006/relationships/ctrlProp" Target="../ctrlProps/ctrlProp246.xml"/><Relationship Id="rId286" Type="http://schemas.openxmlformats.org/officeDocument/2006/relationships/ctrlProp" Target="../ctrlProps/ctrlProp267.xml"/><Relationship Id="rId50" Type="http://schemas.openxmlformats.org/officeDocument/2006/relationships/ctrlProp" Target="../ctrlProps/ctrlProp31.xml"/><Relationship Id="rId104" Type="http://schemas.openxmlformats.org/officeDocument/2006/relationships/ctrlProp" Target="../ctrlProps/ctrlProp85.xml"/><Relationship Id="rId125" Type="http://schemas.openxmlformats.org/officeDocument/2006/relationships/ctrlProp" Target="../ctrlProps/ctrlProp106.xml"/><Relationship Id="rId146" Type="http://schemas.openxmlformats.org/officeDocument/2006/relationships/ctrlProp" Target="../ctrlProps/ctrlProp127.xml"/><Relationship Id="rId167" Type="http://schemas.openxmlformats.org/officeDocument/2006/relationships/ctrlProp" Target="../ctrlProps/ctrlProp148.xml"/><Relationship Id="rId188" Type="http://schemas.openxmlformats.org/officeDocument/2006/relationships/ctrlProp" Target="../ctrlProps/ctrlProp169.xml"/><Relationship Id="rId71" Type="http://schemas.openxmlformats.org/officeDocument/2006/relationships/ctrlProp" Target="../ctrlProps/ctrlProp52.xml"/><Relationship Id="rId92" Type="http://schemas.openxmlformats.org/officeDocument/2006/relationships/ctrlProp" Target="../ctrlProps/ctrlProp73.xml"/><Relationship Id="rId213" Type="http://schemas.openxmlformats.org/officeDocument/2006/relationships/ctrlProp" Target="../ctrlProps/ctrlProp194.xml"/><Relationship Id="rId234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C17E-3411-4406-953D-677153CDBA87}">
  <sheetPr codeName="Sheet1">
    <pageSetUpPr fitToPage="1"/>
  </sheetPr>
  <dimension ref="A1:M182"/>
  <sheetViews>
    <sheetView showGridLines="0" tabSelected="1" zoomScaleNormal="100" workbookViewId="0">
      <selection activeCell="M10" sqref="M10"/>
    </sheetView>
  </sheetViews>
  <sheetFormatPr defaultColWidth="9.109375" defaultRowHeight="14.4" x14ac:dyDescent="0.3"/>
  <cols>
    <col min="1" max="1" width="7.6640625" style="1" customWidth="1"/>
    <col min="2" max="4" width="31.6640625" style="1" customWidth="1"/>
    <col min="5" max="7" width="5.6640625" style="1" customWidth="1"/>
    <col min="8" max="9" width="8.6640625" style="1" customWidth="1"/>
    <col min="10" max="16384" width="9.109375" style="1"/>
  </cols>
  <sheetData>
    <row r="1" spans="1:13" ht="13.5" customHeight="1" x14ac:dyDescent="0.3">
      <c r="H1" s="112" t="s">
        <v>263</v>
      </c>
      <c r="I1" s="113"/>
    </row>
    <row r="2" spans="1:13" ht="55.95" customHeight="1" x14ac:dyDescent="0.3">
      <c r="A2"/>
      <c r="C2" s="58" t="s">
        <v>250</v>
      </c>
      <c r="D2" s="59"/>
      <c r="E2" s="59"/>
      <c r="F2" s="59"/>
      <c r="G2" s="59"/>
      <c r="H2" s="59"/>
      <c r="I2" s="30"/>
    </row>
    <row r="3" spans="1:13" ht="24" customHeight="1" thickBot="1" x14ac:dyDescent="0.45">
      <c r="A3" s="12"/>
      <c r="B3" s="14" t="s">
        <v>0</v>
      </c>
      <c r="C3" s="52"/>
      <c r="D3" s="14" t="s">
        <v>1</v>
      </c>
      <c r="E3" s="63"/>
      <c r="F3" s="64"/>
      <c r="G3" s="64"/>
      <c r="H3" s="64"/>
      <c r="I3" s="64"/>
    </row>
    <row r="4" spans="1:13" ht="12.75" customHeight="1" x14ac:dyDescent="0.4">
      <c r="A4" s="12"/>
      <c r="B4" s="14"/>
      <c r="C4" s="17"/>
      <c r="E4" s="17"/>
      <c r="F4" s="17"/>
      <c r="G4" s="42"/>
      <c r="H4" s="42"/>
    </row>
    <row r="5" spans="1:13" ht="20.100000000000001" customHeight="1" x14ac:dyDescent="0.3">
      <c r="A5" s="23"/>
      <c r="B5" s="38" t="s">
        <v>2</v>
      </c>
      <c r="C5" s="38" t="s">
        <v>3</v>
      </c>
      <c r="D5" s="38" t="s">
        <v>184</v>
      </c>
      <c r="E5" s="119" t="s">
        <v>4</v>
      </c>
      <c r="F5" s="120"/>
      <c r="G5" s="120"/>
      <c r="H5" s="120"/>
      <c r="I5" s="120"/>
    </row>
    <row r="6" spans="1:13" ht="18" customHeight="1" x14ac:dyDescent="0.35">
      <c r="A6" s="21"/>
      <c r="B6" s="28">
        <f>I182</f>
        <v>203</v>
      </c>
      <c r="C6" s="28">
        <f>I181</f>
        <v>0</v>
      </c>
      <c r="D6" s="28">
        <f>I178</f>
        <v>0</v>
      </c>
      <c r="E6" s="121">
        <f>MIN(1,(C6+D6)/B6)</f>
        <v>0</v>
      </c>
      <c r="F6" s="122"/>
      <c r="G6" s="122"/>
      <c r="H6" s="122"/>
      <c r="I6" s="122"/>
    </row>
    <row r="7" spans="1:13" ht="23.25" customHeight="1" x14ac:dyDescent="0.4">
      <c r="A7" s="12"/>
      <c r="B7" s="48" t="s">
        <v>5</v>
      </c>
      <c r="C7" s="17"/>
      <c r="D7" s="17"/>
      <c r="E7" s="17"/>
      <c r="F7" s="17"/>
      <c r="G7" s="42"/>
      <c r="H7" s="65"/>
      <c r="I7" s="66"/>
    </row>
    <row r="8" spans="1:13" ht="77.25" customHeight="1" x14ac:dyDescent="0.3">
      <c r="A8" s="18"/>
      <c r="B8" s="69" t="s">
        <v>251</v>
      </c>
      <c r="C8" s="70"/>
      <c r="D8" s="70"/>
      <c r="E8" s="70"/>
      <c r="F8" s="70"/>
      <c r="G8" s="70"/>
      <c r="H8" s="70"/>
      <c r="I8" s="43"/>
    </row>
    <row r="9" spans="1:13" ht="16.5" customHeight="1" x14ac:dyDescent="0.3">
      <c r="A9" s="18"/>
      <c r="B9" s="48" t="s">
        <v>6</v>
      </c>
      <c r="C9" s="18"/>
      <c r="D9" s="18"/>
      <c r="E9" s="18"/>
      <c r="F9" s="18"/>
      <c r="G9" s="18"/>
      <c r="H9" s="18"/>
      <c r="I9" s="2"/>
    </row>
    <row r="10" spans="1:13" ht="75" customHeight="1" x14ac:dyDescent="0.3">
      <c r="A10" s="18"/>
      <c r="B10" s="69" t="s">
        <v>242</v>
      </c>
      <c r="C10" s="70"/>
      <c r="D10" s="70"/>
      <c r="E10" s="70"/>
      <c r="F10" s="70"/>
      <c r="G10" s="70"/>
      <c r="H10" s="70"/>
      <c r="I10" s="43"/>
    </row>
    <row r="11" spans="1:13" ht="16.5" customHeight="1" x14ac:dyDescent="0.3">
      <c r="A11" s="18"/>
      <c r="B11" s="48" t="s">
        <v>149</v>
      </c>
      <c r="C11" s="43"/>
      <c r="D11" s="43"/>
      <c r="E11" s="43"/>
      <c r="F11" s="43"/>
      <c r="G11" s="43"/>
      <c r="H11" s="43"/>
      <c r="I11" s="43"/>
    </row>
    <row r="12" spans="1:13" ht="16.5" customHeight="1" x14ac:dyDescent="0.3">
      <c r="A12" s="18"/>
      <c r="B12" s="68" t="s">
        <v>151</v>
      </c>
      <c r="C12" s="68"/>
      <c r="D12" s="68" t="s">
        <v>163</v>
      </c>
      <c r="E12" s="68"/>
      <c r="F12" s="68"/>
      <c r="G12" s="68"/>
      <c r="H12" s="68"/>
      <c r="I12" s="43"/>
      <c r="J12"/>
      <c r="K12"/>
      <c r="L12"/>
      <c r="M12"/>
    </row>
    <row r="13" spans="1:13" ht="16.5" customHeight="1" x14ac:dyDescent="0.3">
      <c r="A13" s="18"/>
      <c r="B13" s="68" t="s">
        <v>161</v>
      </c>
      <c r="C13" s="68"/>
      <c r="D13" s="68" t="s">
        <v>258</v>
      </c>
      <c r="E13" s="68"/>
      <c r="F13" s="68"/>
      <c r="G13" s="68"/>
      <c r="H13" s="68"/>
      <c r="I13" s="43"/>
      <c r="J13"/>
      <c r="K13"/>
      <c r="L13"/>
      <c r="M13"/>
    </row>
    <row r="14" spans="1:13" ht="16.5" customHeight="1" x14ac:dyDescent="0.3">
      <c r="A14" s="18"/>
      <c r="B14" s="68" t="s">
        <v>162</v>
      </c>
      <c r="C14" s="68"/>
      <c r="D14" s="98" t="s">
        <v>235</v>
      </c>
      <c r="E14" s="98"/>
      <c r="F14" s="98"/>
      <c r="G14" s="98"/>
      <c r="H14" s="98"/>
      <c r="I14" s="43"/>
      <c r="J14"/>
      <c r="K14"/>
      <c r="L14"/>
      <c r="M14"/>
    </row>
    <row r="15" spans="1:13" ht="16.5" customHeight="1" x14ac:dyDescent="0.3">
      <c r="A15" s="18"/>
      <c r="B15" s="68" t="s">
        <v>244</v>
      </c>
      <c r="C15" s="68"/>
      <c r="D15" s="98" t="s">
        <v>256</v>
      </c>
      <c r="E15" s="98"/>
      <c r="F15" s="98"/>
      <c r="G15" s="98"/>
      <c r="H15" s="98"/>
      <c r="I15" s="43"/>
      <c r="J15"/>
      <c r="K15"/>
      <c r="L15"/>
      <c r="M15"/>
    </row>
    <row r="16" spans="1:13" ht="18" customHeight="1" x14ac:dyDescent="0.3">
      <c r="A16" s="18"/>
      <c r="B16" s="48" t="s">
        <v>7</v>
      </c>
      <c r="C16" s="43"/>
      <c r="D16" s="43"/>
      <c r="E16" s="43"/>
      <c r="F16" s="43"/>
      <c r="G16" s="43"/>
      <c r="H16" s="43"/>
      <c r="I16" s="43"/>
    </row>
    <row r="17" spans="1:13" ht="16.5" customHeight="1" x14ac:dyDescent="0.3">
      <c r="A17" s="18"/>
      <c r="B17" s="69" t="s">
        <v>8</v>
      </c>
      <c r="C17" s="70"/>
      <c r="D17" s="70"/>
      <c r="E17" s="70"/>
      <c r="F17" s="70"/>
      <c r="G17" s="70"/>
      <c r="H17" s="70"/>
      <c r="I17" s="43"/>
    </row>
    <row r="18" spans="1:13" ht="25.2" customHeight="1" x14ac:dyDescent="0.35">
      <c r="A18" s="18"/>
      <c r="B18" s="125" t="s">
        <v>238</v>
      </c>
      <c r="C18" s="126"/>
      <c r="D18" s="126"/>
      <c r="E18" s="43"/>
      <c r="F18" s="43"/>
      <c r="G18" s="43"/>
      <c r="H18" s="43"/>
      <c r="I18" s="43"/>
    </row>
    <row r="19" spans="1:13" ht="20.100000000000001" customHeight="1" x14ac:dyDescent="0.3">
      <c r="A19" s="39" t="s">
        <v>9</v>
      </c>
      <c r="B19" s="77" t="s">
        <v>10</v>
      </c>
      <c r="C19" s="78"/>
      <c r="D19" s="78"/>
      <c r="E19" s="79"/>
      <c r="F19" s="79"/>
      <c r="G19" s="79"/>
      <c r="H19" s="79"/>
      <c r="I19" s="80"/>
    </row>
    <row r="20" spans="1:13" ht="29.1" customHeight="1" x14ac:dyDescent="0.3">
      <c r="A20" s="27">
        <v>1</v>
      </c>
      <c r="B20" s="85" t="s">
        <v>11</v>
      </c>
      <c r="C20" s="86"/>
      <c r="D20" s="87"/>
      <c r="E20" s="29" t="s">
        <v>12</v>
      </c>
      <c r="F20" s="29" t="s">
        <v>13</v>
      </c>
      <c r="G20" s="29" t="s">
        <v>14</v>
      </c>
      <c r="H20" s="19" t="s">
        <v>15</v>
      </c>
      <c r="I20" s="19" t="s">
        <v>3</v>
      </c>
    </row>
    <row r="21" spans="1:13" ht="33" customHeight="1" x14ac:dyDescent="0.3">
      <c r="A21" s="22" t="s">
        <v>233</v>
      </c>
      <c r="B21" s="60" t="s">
        <v>16</v>
      </c>
      <c r="C21" s="61"/>
      <c r="D21" s="62"/>
      <c r="E21" s="32" t="b">
        <v>0</v>
      </c>
      <c r="F21" s="33"/>
      <c r="G21" s="33" t="b">
        <v>0</v>
      </c>
      <c r="H21" s="5">
        <f>IF(G21,0,2)</f>
        <v>2</v>
      </c>
      <c r="I21" s="5">
        <f>IF(H21=0,0,IF(E21=TRUE,2,0))</f>
        <v>0</v>
      </c>
    </row>
    <row r="22" spans="1:13" ht="33" customHeight="1" x14ac:dyDescent="0.3">
      <c r="A22" s="22" t="s">
        <v>232</v>
      </c>
      <c r="B22" s="114" t="s">
        <v>241</v>
      </c>
      <c r="C22" s="115"/>
      <c r="D22" s="116"/>
      <c r="E22" s="57" t="b">
        <v>0</v>
      </c>
      <c r="F22" s="56"/>
      <c r="G22" s="56" t="b">
        <v>0</v>
      </c>
      <c r="H22" s="46">
        <f>IF(G22,0,4)</f>
        <v>4</v>
      </c>
      <c r="I22" s="45">
        <f>IF(H22=0,0,IF(E22=TRUE,4,0))</f>
        <v>0</v>
      </c>
    </row>
    <row r="23" spans="1:13" ht="33" customHeight="1" x14ac:dyDescent="0.3">
      <c r="A23" s="22" t="s">
        <v>231</v>
      </c>
      <c r="B23" s="93" t="s">
        <v>243</v>
      </c>
      <c r="C23" s="93"/>
      <c r="D23" s="93"/>
      <c r="E23" s="32" t="b">
        <v>0</v>
      </c>
      <c r="F23" s="33"/>
      <c r="G23" s="33" t="b">
        <v>0</v>
      </c>
      <c r="H23" s="5">
        <f>IF(G23,0,3)</f>
        <v>3</v>
      </c>
      <c r="I23" s="5">
        <f>IF(H23=0,0,IF(E23=TRUE,3,0))</f>
        <v>0</v>
      </c>
    </row>
    <row r="24" spans="1:13" ht="33" customHeight="1" x14ac:dyDescent="0.3">
      <c r="A24" s="22" t="s">
        <v>230</v>
      </c>
      <c r="B24" s="60" t="s">
        <v>17</v>
      </c>
      <c r="C24" s="61"/>
      <c r="D24" s="62"/>
      <c r="E24" s="32" t="b">
        <v>0</v>
      </c>
      <c r="F24" s="33"/>
      <c r="G24" s="33" t="b">
        <v>0</v>
      </c>
      <c r="H24" s="5">
        <f>IF(G24,0,3)</f>
        <v>3</v>
      </c>
      <c r="I24" s="5">
        <f>IF(H24=0,0,IF(E24=TRUE,3,0))</f>
        <v>0</v>
      </c>
    </row>
    <row r="25" spans="1:13" ht="33" customHeight="1" x14ac:dyDescent="0.3">
      <c r="A25" s="22" t="s">
        <v>229</v>
      </c>
      <c r="B25" s="60" t="s">
        <v>18</v>
      </c>
      <c r="C25" s="61"/>
      <c r="D25" s="62"/>
      <c r="E25" s="32" t="b">
        <v>0</v>
      </c>
      <c r="F25" s="33"/>
      <c r="G25" s="33" t="b">
        <v>0</v>
      </c>
      <c r="H25" s="5">
        <f>IF(G25,0,2)</f>
        <v>2</v>
      </c>
      <c r="I25" s="5">
        <f>IF(H25=0,0,IF(E25=TRUE,2,0))</f>
        <v>0</v>
      </c>
    </row>
    <row r="26" spans="1:13" ht="45.9" customHeight="1" x14ac:dyDescent="0.3">
      <c r="A26" s="22" t="s">
        <v>228</v>
      </c>
      <c r="B26" s="71" t="s">
        <v>234</v>
      </c>
      <c r="C26" s="72"/>
      <c r="D26" s="73"/>
      <c r="E26" s="32" t="b">
        <v>0</v>
      </c>
      <c r="F26" s="34"/>
      <c r="G26" s="34" t="b">
        <v>0</v>
      </c>
      <c r="H26" s="46">
        <f>IF(G26,0,4)</f>
        <v>4</v>
      </c>
      <c r="I26" s="5">
        <f>IF(H26=0,0,IF(E26=TRUE,4,0))</f>
        <v>0</v>
      </c>
    </row>
    <row r="27" spans="1:13" ht="33" customHeight="1" x14ac:dyDescent="0.3">
      <c r="A27" s="22" t="s">
        <v>227</v>
      </c>
      <c r="B27" s="60" t="s">
        <v>152</v>
      </c>
      <c r="C27" s="61"/>
      <c r="D27" s="62"/>
      <c r="E27" s="32" t="b">
        <v>0</v>
      </c>
      <c r="F27" s="34"/>
      <c r="G27" s="34" t="b">
        <v>0</v>
      </c>
      <c r="H27" s="5">
        <f>IF(G27,0,2)</f>
        <v>2</v>
      </c>
      <c r="I27" s="5">
        <f>IF(H27=0,0,IF(E27=TRUE,2,0))</f>
        <v>0</v>
      </c>
    </row>
    <row r="28" spans="1:13" ht="33" customHeight="1" x14ac:dyDescent="0.3">
      <c r="A28" s="22" t="s">
        <v>226</v>
      </c>
      <c r="B28" s="60" t="s">
        <v>153</v>
      </c>
      <c r="C28" s="61"/>
      <c r="D28" s="62"/>
      <c r="E28" s="32" t="b">
        <v>0</v>
      </c>
      <c r="F28" s="34"/>
      <c r="G28" s="34" t="b">
        <v>0</v>
      </c>
      <c r="H28" s="5">
        <f>IF(G28,0,2)</f>
        <v>2</v>
      </c>
      <c r="I28" s="5">
        <f>IF(H28=0,0,IF(E28=TRUE,2,0))</f>
        <v>0</v>
      </c>
    </row>
    <row r="29" spans="1:13" ht="33" customHeight="1" thickBot="1" x14ac:dyDescent="0.35">
      <c r="A29" s="22" t="s">
        <v>225</v>
      </c>
      <c r="B29" s="74" t="s">
        <v>239</v>
      </c>
      <c r="C29" s="75"/>
      <c r="D29" s="76"/>
      <c r="E29" s="35" t="b">
        <v>0</v>
      </c>
      <c r="F29" s="33"/>
      <c r="G29" s="33" t="b">
        <v>0</v>
      </c>
      <c r="H29" s="38">
        <f>IF(G29,0,4)</f>
        <v>4</v>
      </c>
      <c r="I29" s="5">
        <f>IF(H29=0,0,IF(E29=TRUE,4,0))</f>
        <v>0</v>
      </c>
      <c r="M29" s="36">
        <f>IF(G29,0,4)</f>
        <v>4</v>
      </c>
    </row>
    <row r="30" spans="1:13" ht="20.100000000000001" customHeight="1" thickBot="1" x14ac:dyDescent="0.35">
      <c r="A30" s="4"/>
      <c r="B30" s="117"/>
      <c r="C30" s="117"/>
      <c r="D30" s="118"/>
      <c r="E30" s="88" t="s">
        <v>19</v>
      </c>
      <c r="F30" s="88"/>
      <c r="G30" s="88"/>
      <c r="H30" s="6">
        <f>SUM(H21:H28,M29)</f>
        <v>26</v>
      </c>
      <c r="I30" s="6">
        <f>SUM(I21:I29)</f>
        <v>0</v>
      </c>
    </row>
    <row r="31" spans="1:13" ht="29.1" customHeight="1" x14ac:dyDescent="0.3">
      <c r="A31" s="27">
        <v>2</v>
      </c>
      <c r="B31" s="85" t="s">
        <v>20</v>
      </c>
      <c r="C31" s="86"/>
      <c r="D31" s="87"/>
      <c r="E31" s="29" t="s">
        <v>12</v>
      </c>
      <c r="F31" s="29" t="s">
        <v>13</v>
      </c>
      <c r="G31" s="29" t="s">
        <v>14</v>
      </c>
      <c r="H31" s="20" t="s">
        <v>15</v>
      </c>
      <c r="I31" s="20" t="s">
        <v>3</v>
      </c>
    </row>
    <row r="32" spans="1:13" ht="45.9" customHeight="1" x14ac:dyDescent="0.3">
      <c r="A32" s="22" t="s">
        <v>224</v>
      </c>
      <c r="B32" s="60" t="s">
        <v>158</v>
      </c>
      <c r="C32" s="61"/>
      <c r="D32" s="62"/>
      <c r="E32" s="33" t="b">
        <v>0</v>
      </c>
      <c r="F32" s="33"/>
      <c r="G32" s="33" t="b">
        <v>0</v>
      </c>
      <c r="H32" s="5">
        <f>IF(G32,0,2)</f>
        <v>2</v>
      </c>
      <c r="I32" s="5">
        <f>IF(H32=0,0,IF(E32=TRUE,2,0))</f>
        <v>0</v>
      </c>
    </row>
    <row r="33" spans="1:9" ht="33" customHeight="1" x14ac:dyDescent="0.3">
      <c r="A33" s="26" t="s">
        <v>223</v>
      </c>
      <c r="B33" s="60" t="s">
        <v>21</v>
      </c>
      <c r="C33" s="61"/>
      <c r="D33" s="62"/>
      <c r="E33" s="33" t="b">
        <v>0</v>
      </c>
      <c r="F33" s="33"/>
      <c r="G33" s="33" t="b">
        <v>0</v>
      </c>
      <c r="H33" s="5">
        <f>IF(G33,0,3)</f>
        <v>3</v>
      </c>
      <c r="I33" s="5">
        <f>IF(H33=0,0,IF(E33=TRUE,3,0))</f>
        <v>0</v>
      </c>
    </row>
    <row r="34" spans="1:9" ht="33" customHeight="1" thickBot="1" x14ac:dyDescent="0.35">
      <c r="A34" s="22" t="s">
        <v>222</v>
      </c>
      <c r="B34" s="60" t="s">
        <v>22</v>
      </c>
      <c r="C34" s="61"/>
      <c r="D34" s="62"/>
      <c r="E34" s="33" t="b">
        <v>0</v>
      </c>
      <c r="F34" s="33"/>
      <c r="G34" s="33" t="b">
        <v>0</v>
      </c>
      <c r="H34" s="5">
        <f>IF(G34,0,2)</f>
        <v>2</v>
      </c>
      <c r="I34" s="5">
        <f>IF(H34=0,0,IF(E34=TRUE,2,0))</f>
        <v>0</v>
      </c>
    </row>
    <row r="35" spans="1:9" ht="20.100000000000001" customHeight="1" thickBot="1" x14ac:dyDescent="0.35">
      <c r="A35" s="9"/>
      <c r="B35" s="75"/>
      <c r="C35" s="75"/>
      <c r="D35" s="92"/>
      <c r="E35" s="88" t="s">
        <v>19</v>
      </c>
      <c r="F35" s="88"/>
      <c r="G35" s="88"/>
      <c r="H35" s="6">
        <f>SUM(H32:H34)</f>
        <v>7</v>
      </c>
      <c r="I35" s="6">
        <f>SUM(I32:I34)</f>
        <v>0</v>
      </c>
    </row>
    <row r="36" spans="1:9" ht="29.1" customHeight="1" x14ac:dyDescent="0.3">
      <c r="A36" s="27">
        <v>3</v>
      </c>
      <c r="B36" s="85" t="s">
        <v>23</v>
      </c>
      <c r="C36" s="86"/>
      <c r="D36" s="87"/>
      <c r="E36" s="29" t="s">
        <v>12</v>
      </c>
      <c r="F36" s="29" t="s">
        <v>13</v>
      </c>
      <c r="G36" s="29" t="s">
        <v>14</v>
      </c>
      <c r="H36" s="19" t="s">
        <v>15</v>
      </c>
      <c r="I36" s="19" t="s">
        <v>3</v>
      </c>
    </row>
    <row r="37" spans="1:9" ht="45.9" customHeight="1" thickBot="1" x14ac:dyDescent="0.35">
      <c r="A37" s="22" t="s">
        <v>221</v>
      </c>
      <c r="B37" s="60" t="s">
        <v>130</v>
      </c>
      <c r="C37" s="61"/>
      <c r="D37" s="62"/>
      <c r="E37" s="33" t="b">
        <v>0</v>
      </c>
      <c r="F37" s="33"/>
      <c r="G37" s="33" t="b">
        <v>0</v>
      </c>
      <c r="H37" s="5">
        <f>IF(G37,0,2)</f>
        <v>2</v>
      </c>
      <c r="I37" s="5">
        <f>IF(H37=0,0,IF(E37=TRUE,2,0))</f>
        <v>0</v>
      </c>
    </row>
    <row r="38" spans="1:9" ht="20.100000000000001" customHeight="1" thickBot="1" x14ac:dyDescent="0.35">
      <c r="A38" s="9"/>
      <c r="B38" s="75"/>
      <c r="C38" s="75"/>
      <c r="D38" s="92"/>
      <c r="E38" s="88" t="s">
        <v>19</v>
      </c>
      <c r="F38" s="88"/>
      <c r="G38" s="88"/>
      <c r="H38" s="6">
        <f>SUM(H37)</f>
        <v>2</v>
      </c>
      <c r="I38" s="6">
        <f>SUM(I37)</f>
        <v>0</v>
      </c>
    </row>
    <row r="39" spans="1:9" ht="29.1" customHeight="1" x14ac:dyDescent="0.3">
      <c r="A39" s="27">
        <v>4</v>
      </c>
      <c r="B39" s="85" t="s">
        <v>169</v>
      </c>
      <c r="C39" s="86"/>
      <c r="D39" s="87"/>
      <c r="E39" s="29" t="s">
        <v>12</v>
      </c>
      <c r="F39" s="29" t="s">
        <v>13</v>
      </c>
      <c r="G39" s="29" t="s">
        <v>14</v>
      </c>
      <c r="H39" s="19" t="s">
        <v>15</v>
      </c>
      <c r="I39" s="19" t="s">
        <v>3</v>
      </c>
    </row>
    <row r="40" spans="1:9" ht="33" customHeight="1" x14ac:dyDescent="0.3">
      <c r="A40" s="22" t="s">
        <v>220</v>
      </c>
      <c r="B40" s="95" t="s">
        <v>254</v>
      </c>
      <c r="C40" s="96"/>
      <c r="D40" s="97"/>
      <c r="E40" s="56" t="b">
        <v>0</v>
      </c>
      <c r="F40" s="56"/>
      <c r="G40" s="56" t="b">
        <v>0</v>
      </c>
      <c r="H40" s="45">
        <f>IF(G40,0,3)</f>
        <v>3</v>
      </c>
      <c r="I40" s="45">
        <f>IF(H40=0,0,IF(E40=TRUE,3,0))</f>
        <v>0</v>
      </c>
    </row>
    <row r="41" spans="1:9" ht="33" customHeight="1" x14ac:dyDescent="0.3">
      <c r="A41" s="22" t="s">
        <v>219</v>
      </c>
      <c r="B41" s="82" t="s">
        <v>255</v>
      </c>
      <c r="C41" s="83"/>
      <c r="D41" s="84"/>
      <c r="E41" s="56" t="b">
        <v>0</v>
      </c>
      <c r="F41" s="56"/>
      <c r="G41" s="56" t="b">
        <v>0</v>
      </c>
      <c r="H41" s="45">
        <f>IF(G41,0,3)</f>
        <v>3</v>
      </c>
      <c r="I41" s="45">
        <f>IF(H41=0,0,IF(E41=TRUE,3,0))</f>
        <v>0</v>
      </c>
    </row>
    <row r="42" spans="1:9" ht="33" customHeight="1" x14ac:dyDescent="0.3">
      <c r="A42" s="22" t="s">
        <v>218</v>
      </c>
      <c r="B42" s="82" t="s">
        <v>240</v>
      </c>
      <c r="C42" s="83"/>
      <c r="D42" s="84"/>
      <c r="E42" s="56" t="b">
        <v>0</v>
      </c>
      <c r="F42" s="56" t="b">
        <v>0</v>
      </c>
      <c r="G42" s="56" t="b">
        <v>0</v>
      </c>
      <c r="H42" s="47">
        <f>IF(G42,0,4)</f>
        <v>4</v>
      </c>
      <c r="I42" s="45">
        <f>IF(H42=0,0,IF(E42=TRUE,4,0))</f>
        <v>0</v>
      </c>
    </row>
    <row r="43" spans="1:9" ht="45.9" customHeight="1" x14ac:dyDescent="0.3">
      <c r="A43" s="22" t="s">
        <v>217</v>
      </c>
      <c r="B43" s="67" t="s">
        <v>259</v>
      </c>
      <c r="C43" s="67"/>
      <c r="D43" s="67"/>
      <c r="E43" s="32" t="b">
        <v>0</v>
      </c>
      <c r="F43" s="34"/>
      <c r="G43" s="34" t="b">
        <v>0</v>
      </c>
      <c r="H43" s="5">
        <f>IF(G43,0,2)</f>
        <v>2</v>
      </c>
      <c r="I43" s="5">
        <f>IF(H43=0,0,IF(E43=TRUE,2,0))</f>
        <v>0</v>
      </c>
    </row>
    <row r="44" spans="1:9" ht="33" customHeight="1" x14ac:dyDescent="0.3">
      <c r="A44" s="22" t="s">
        <v>216</v>
      </c>
      <c r="B44" s="60" t="s">
        <v>166</v>
      </c>
      <c r="C44" s="61"/>
      <c r="D44" s="62"/>
      <c r="E44" s="32" t="b">
        <v>0</v>
      </c>
      <c r="F44" s="34" t="b">
        <v>0</v>
      </c>
      <c r="G44" s="34" t="b">
        <v>0</v>
      </c>
      <c r="H44" s="5">
        <f>IF(G44,0,3)</f>
        <v>3</v>
      </c>
      <c r="I44" s="5">
        <f>IF(H44=0,0,IF(E44=TRUE,3,0))</f>
        <v>0</v>
      </c>
    </row>
    <row r="45" spans="1:9" ht="33" customHeight="1" thickBot="1" x14ac:dyDescent="0.35">
      <c r="A45" s="22" t="s">
        <v>215</v>
      </c>
      <c r="B45" s="60" t="s">
        <v>167</v>
      </c>
      <c r="C45" s="61"/>
      <c r="D45" s="62"/>
      <c r="E45" s="33" t="b">
        <v>0</v>
      </c>
      <c r="F45" s="33" t="b">
        <v>0</v>
      </c>
      <c r="G45" s="33" t="b">
        <v>0</v>
      </c>
      <c r="H45" s="5">
        <f>IF(G45,0,2)</f>
        <v>2</v>
      </c>
      <c r="I45" s="5">
        <f>IF(H45=0,0,IF(E45=TRUE,2,0))</f>
        <v>0</v>
      </c>
    </row>
    <row r="46" spans="1:9" ht="20.100000000000001" customHeight="1" thickBot="1" x14ac:dyDescent="0.35">
      <c r="A46" s="9"/>
      <c r="B46" s="75"/>
      <c r="C46" s="75"/>
      <c r="D46" s="92"/>
      <c r="E46" s="88" t="s">
        <v>19</v>
      </c>
      <c r="F46" s="88"/>
      <c r="G46" s="88"/>
      <c r="H46" s="6">
        <f>SUM(H40:H45)</f>
        <v>17</v>
      </c>
      <c r="I46" s="6">
        <f>SUM(I40:I45)</f>
        <v>0</v>
      </c>
    </row>
    <row r="47" spans="1:9" ht="24.9" customHeight="1" thickBot="1" x14ac:dyDescent="0.35">
      <c r="A47" s="7"/>
      <c r="B47" s="99" t="s">
        <v>178</v>
      </c>
      <c r="C47" s="99"/>
      <c r="D47" s="99"/>
      <c r="E47" s="99"/>
      <c r="F47" s="99"/>
      <c r="G47" s="99"/>
      <c r="H47" s="100"/>
      <c r="I47" s="16">
        <f>SUM(I30,I35,I38,I46)</f>
        <v>0</v>
      </c>
    </row>
    <row r="48" spans="1:9" ht="24.9" customHeight="1" thickBot="1" x14ac:dyDescent="0.35">
      <c r="A48" s="7"/>
      <c r="B48" s="99" t="s">
        <v>179</v>
      </c>
      <c r="C48" s="123"/>
      <c r="D48" s="123"/>
      <c r="E48" s="123"/>
      <c r="F48" s="123"/>
      <c r="G48" s="123"/>
      <c r="H48" s="124"/>
      <c r="I48" s="16">
        <f>SUM(H30,H35,H38,H46)</f>
        <v>52</v>
      </c>
    </row>
    <row r="49" spans="1:9" ht="9.9" customHeight="1" x14ac:dyDescent="0.3">
      <c r="A49" s="10"/>
      <c r="B49" s="11"/>
      <c r="C49" s="11"/>
      <c r="D49" s="11"/>
      <c r="E49" s="11"/>
      <c r="F49" s="11"/>
      <c r="G49" s="11"/>
      <c r="H49" s="15"/>
      <c r="I49" s="15"/>
    </row>
    <row r="50" spans="1:9" ht="20.100000000000001" customHeight="1" x14ac:dyDescent="0.3">
      <c r="A50" s="39" t="s">
        <v>24</v>
      </c>
      <c r="B50" s="77" t="s">
        <v>25</v>
      </c>
      <c r="C50" s="78"/>
      <c r="D50" s="78"/>
      <c r="E50" s="79"/>
      <c r="F50" s="79"/>
      <c r="G50" s="79"/>
      <c r="H50" s="79"/>
      <c r="I50" s="80"/>
    </row>
    <row r="51" spans="1:9" ht="29.1" customHeight="1" x14ac:dyDescent="0.3">
      <c r="A51" s="27">
        <v>5</v>
      </c>
      <c r="B51" s="85" t="s">
        <v>26</v>
      </c>
      <c r="C51" s="86"/>
      <c r="D51" s="87"/>
      <c r="E51" s="29" t="s">
        <v>12</v>
      </c>
      <c r="F51" s="29" t="s">
        <v>13</v>
      </c>
      <c r="G51" s="29" t="s">
        <v>14</v>
      </c>
      <c r="H51" s="19" t="s">
        <v>15</v>
      </c>
      <c r="I51" s="19" t="s">
        <v>3</v>
      </c>
    </row>
    <row r="52" spans="1:9" ht="33" customHeight="1" x14ac:dyDescent="0.3">
      <c r="A52" s="22" t="s">
        <v>208</v>
      </c>
      <c r="B52" s="60" t="s">
        <v>27</v>
      </c>
      <c r="C52" s="61"/>
      <c r="D52" s="62"/>
      <c r="E52" s="33" t="b">
        <v>0</v>
      </c>
      <c r="F52" s="33"/>
      <c r="G52" s="33" t="b">
        <v>0</v>
      </c>
      <c r="H52" s="5">
        <f>IF(G52,0,2)</f>
        <v>2</v>
      </c>
      <c r="I52" s="5">
        <f>IF(H52=0,0,IF(E52=TRUE,2,0))</f>
        <v>0</v>
      </c>
    </row>
    <row r="53" spans="1:9" ht="33" customHeight="1" x14ac:dyDescent="0.3">
      <c r="A53" s="22" t="s">
        <v>209</v>
      </c>
      <c r="B53" s="60" t="s">
        <v>147</v>
      </c>
      <c r="C53" s="61"/>
      <c r="D53" s="62"/>
      <c r="E53" s="33" t="b">
        <v>0</v>
      </c>
      <c r="F53" s="33"/>
      <c r="G53" s="33" t="b">
        <v>0</v>
      </c>
      <c r="H53" s="5">
        <f>IF(G53,0,2)</f>
        <v>2</v>
      </c>
      <c r="I53" s="5">
        <f>IF(H53=0,0,IF(E53=TRUE,2,0))</f>
        <v>0</v>
      </c>
    </row>
    <row r="54" spans="1:9" ht="33" customHeight="1" x14ac:dyDescent="0.3">
      <c r="A54" s="22" t="s">
        <v>210</v>
      </c>
      <c r="B54" s="60" t="s">
        <v>28</v>
      </c>
      <c r="C54" s="61"/>
      <c r="D54" s="62"/>
      <c r="E54" s="33" t="b">
        <v>0</v>
      </c>
      <c r="F54" s="33"/>
      <c r="G54" s="33" t="b">
        <v>0</v>
      </c>
      <c r="H54" s="5">
        <f>IF(G54,0,1)</f>
        <v>1</v>
      </c>
      <c r="I54" s="5">
        <f>IF(H54=0,0,IF(E54=TRUE,1,0))</f>
        <v>0</v>
      </c>
    </row>
    <row r="55" spans="1:9" ht="33" customHeight="1" x14ac:dyDescent="0.3">
      <c r="A55" s="22" t="s">
        <v>211</v>
      </c>
      <c r="B55" s="60" t="s">
        <v>29</v>
      </c>
      <c r="C55" s="61"/>
      <c r="D55" s="62"/>
      <c r="E55" s="33" t="b">
        <v>0</v>
      </c>
      <c r="F55" s="33"/>
      <c r="G55" s="33" t="b">
        <v>0</v>
      </c>
      <c r="H55" s="5">
        <f>IF(G55,0,1)</f>
        <v>1</v>
      </c>
      <c r="I55" s="5">
        <f>IF(H55=0,0,IF(E55=TRUE,1,0))</f>
        <v>0</v>
      </c>
    </row>
    <row r="56" spans="1:9" ht="33" customHeight="1" x14ac:dyDescent="0.3">
      <c r="A56" s="22" t="s">
        <v>212</v>
      </c>
      <c r="B56" s="60" t="s">
        <v>30</v>
      </c>
      <c r="C56" s="61"/>
      <c r="D56" s="62"/>
      <c r="E56" s="33" t="b">
        <v>0</v>
      </c>
      <c r="F56" s="33"/>
      <c r="G56" s="33" t="b">
        <v>0</v>
      </c>
      <c r="H56" s="5">
        <f>IF(G56,0,1)</f>
        <v>1</v>
      </c>
      <c r="I56" s="5">
        <f>IF(H56=0,0,IF(E56=TRUE,1,0))</f>
        <v>0</v>
      </c>
    </row>
    <row r="57" spans="1:9" ht="33" customHeight="1" x14ac:dyDescent="0.3">
      <c r="A57" s="22" t="s">
        <v>213</v>
      </c>
      <c r="B57" s="60" t="s">
        <v>31</v>
      </c>
      <c r="C57" s="61"/>
      <c r="D57" s="62"/>
      <c r="E57" s="33" t="b">
        <v>0</v>
      </c>
      <c r="F57" s="33"/>
      <c r="G57" s="33" t="b">
        <v>0</v>
      </c>
      <c r="H57" s="5">
        <f>IF(G57,0,2)</f>
        <v>2</v>
      </c>
      <c r="I57" s="5">
        <f>IF(H57=0,0,IF(E57=TRUE,2,0))</f>
        <v>0</v>
      </c>
    </row>
    <row r="58" spans="1:9" ht="33" customHeight="1" thickBot="1" x14ac:dyDescent="0.35">
      <c r="A58" s="22" t="s">
        <v>214</v>
      </c>
      <c r="B58" s="60" t="s">
        <v>32</v>
      </c>
      <c r="C58" s="61"/>
      <c r="D58" s="62"/>
      <c r="E58" s="33" t="b">
        <v>0</v>
      </c>
      <c r="F58" s="33"/>
      <c r="G58" s="33" t="b">
        <v>0</v>
      </c>
      <c r="H58" s="5">
        <f>IF(G58,0,3)</f>
        <v>3</v>
      </c>
      <c r="I58" s="5">
        <f>IF(H58=0,0,IF(E58=TRUE,3,0))</f>
        <v>0</v>
      </c>
    </row>
    <row r="59" spans="1:9" ht="20.100000000000001" customHeight="1" thickBot="1" x14ac:dyDescent="0.35">
      <c r="A59" s="4"/>
      <c r="B59" s="61"/>
      <c r="C59" s="61"/>
      <c r="D59" s="111"/>
      <c r="E59" s="88" t="s">
        <v>19</v>
      </c>
      <c r="F59" s="88"/>
      <c r="G59" s="88"/>
      <c r="H59" s="6">
        <f>SUM(H52:H58)</f>
        <v>12</v>
      </c>
      <c r="I59" s="6">
        <f>SUM(I52:I58)</f>
        <v>0</v>
      </c>
    </row>
    <row r="60" spans="1:9" ht="29.1" customHeight="1" x14ac:dyDescent="0.3">
      <c r="A60" s="27">
        <v>6</v>
      </c>
      <c r="B60" s="85" t="s">
        <v>33</v>
      </c>
      <c r="C60" s="86"/>
      <c r="D60" s="87"/>
      <c r="E60" s="29" t="s">
        <v>12</v>
      </c>
      <c r="F60" s="29" t="s">
        <v>13</v>
      </c>
      <c r="G60" s="29" t="s">
        <v>14</v>
      </c>
      <c r="H60" s="19" t="s">
        <v>15</v>
      </c>
      <c r="I60" s="19" t="s">
        <v>3</v>
      </c>
    </row>
    <row r="61" spans="1:9" ht="33" customHeight="1" x14ac:dyDescent="0.3">
      <c r="A61" s="22" t="s">
        <v>207</v>
      </c>
      <c r="B61" s="60" t="s">
        <v>154</v>
      </c>
      <c r="C61" s="61"/>
      <c r="D61" s="62"/>
      <c r="E61" s="33" t="b">
        <v>0</v>
      </c>
      <c r="F61" s="33"/>
      <c r="G61" s="33" t="b">
        <v>0</v>
      </c>
      <c r="H61" s="5">
        <f>IF(G61,0,3)</f>
        <v>3</v>
      </c>
      <c r="I61" s="5">
        <f>IF(H61=0,0,IF(E61=TRUE,3,0))</f>
        <v>0</v>
      </c>
    </row>
    <row r="62" spans="1:9" ht="33" customHeight="1" x14ac:dyDescent="0.3">
      <c r="A62" s="22" t="s">
        <v>206</v>
      </c>
      <c r="B62" s="60" t="s">
        <v>34</v>
      </c>
      <c r="C62" s="61"/>
      <c r="D62" s="62"/>
      <c r="E62" s="33" t="b">
        <v>0</v>
      </c>
      <c r="F62" s="33"/>
      <c r="G62" s="33" t="b">
        <v>0</v>
      </c>
      <c r="H62" s="5">
        <f>IF(G62,0,2)</f>
        <v>2</v>
      </c>
      <c r="I62" s="5">
        <f>IF(H62=0,0,IF(E62=TRUE,2,0))</f>
        <v>0</v>
      </c>
    </row>
    <row r="63" spans="1:9" ht="33" customHeight="1" x14ac:dyDescent="0.3">
      <c r="A63" s="22" t="s">
        <v>205</v>
      </c>
      <c r="B63" s="60" t="s">
        <v>165</v>
      </c>
      <c r="C63" s="61"/>
      <c r="D63" s="62"/>
      <c r="E63" s="33" t="b">
        <v>0</v>
      </c>
      <c r="F63" s="33"/>
      <c r="G63" s="33" t="b">
        <v>0</v>
      </c>
      <c r="H63" s="5">
        <f>IF(G63,0,3)</f>
        <v>3</v>
      </c>
      <c r="I63" s="5">
        <f>IF(H63=0,0,IF(E63=TRUE,3,0))</f>
        <v>0</v>
      </c>
    </row>
    <row r="64" spans="1:9" ht="33" customHeight="1" x14ac:dyDescent="0.3">
      <c r="A64" s="22" t="s">
        <v>204</v>
      </c>
      <c r="B64" s="60" t="s">
        <v>35</v>
      </c>
      <c r="C64" s="61"/>
      <c r="D64" s="62"/>
      <c r="E64" s="33" t="b">
        <v>0</v>
      </c>
      <c r="F64" s="33"/>
      <c r="G64" s="33" t="b">
        <v>0</v>
      </c>
      <c r="H64" s="5">
        <f>IF(G64,0,2)</f>
        <v>2</v>
      </c>
      <c r="I64" s="5">
        <f>IF(H64=0,0,IF(E64=TRUE,2,0))</f>
        <v>0</v>
      </c>
    </row>
    <row r="65" spans="1:13" ht="33" customHeight="1" x14ac:dyDescent="0.3">
      <c r="A65" s="22" t="s">
        <v>203</v>
      </c>
      <c r="B65" s="60" t="s">
        <v>245</v>
      </c>
      <c r="C65" s="61"/>
      <c r="D65" s="62"/>
      <c r="E65" s="33" t="b">
        <v>0</v>
      </c>
      <c r="F65" s="33"/>
      <c r="G65" s="33" t="b">
        <v>0</v>
      </c>
      <c r="H65" s="5">
        <f>IF(G65,0,3)</f>
        <v>3</v>
      </c>
      <c r="I65" s="5">
        <f>IF(H65=0,0,IF(E65=TRUE,3,0))</f>
        <v>0</v>
      </c>
    </row>
    <row r="66" spans="1:13" ht="33" customHeight="1" x14ac:dyDescent="0.3">
      <c r="A66" s="22" t="s">
        <v>202</v>
      </c>
      <c r="B66" s="60" t="s">
        <v>246</v>
      </c>
      <c r="C66" s="61"/>
      <c r="D66" s="62"/>
      <c r="E66" s="33" t="b">
        <v>0</v>
      </c>
      <c r="F66" s="33"/>
      <c r="G66" s="33" t="b">
        <v>0</v>
      </c>
      <c r="H66" s="5">
        <f>IF(G66,0,3)</f>
        <v>3</v>
      </c>
      <c r="I66" s="5">
        <f>IF(H66=0,0,IF(E66=TRUE,3,0))</f>
        <v>0</v>
      </c>
    </row>
    <row r="67" spans="1:13" ht="33" customHeight="1" x14ac:dyDescent="0.3">
      <c r="A67" s="22" t="s">
        <v>201</v>
      </c>
      <c r="B67" s="60" t="s">
        <v>36</v>
      </c>
      <c r="C67" s="61"/>
      <c r="D67" s="62"/>
      <c r="E67" s="33" t="b">
        <v>0</v>
      </c>
      <c r="F67" s="33"/>
      <c r="G67" s="33" t="b">
        <v>0</v>
      </c>
      <c r="H67" s="5">
        <f>IF(G67,0,2)</f>
        <v>2</v>
      </c>
      <c r="I67" s="5">
        <f>IF(H67=0,0,IF(E67=TRUE,2,0))</f>
        <v>0</v>
      </c>
    </row>
    <row r="68" spans="1:13" ht="33" customHeight="1" thickBot="1" x14ac:dyDescent="0.35">
      <c r="A68" s="22" t="s">
        <v>200</v>
      </c>
      <c r="B68" s="60" t="s">
        <v>185</v>
      </c>
      <c r="C68" s="61"/>
      <c r="D68" s="62"/>
      <c r="E68" s="33" t="b">
        <v>0</v>
      </c>
      <c r="F68" s="33"/>
      <c r="G68" s="33" t="b">
        <v>0</v>
      </c>
      <c r="H68" s="5">
        <f>IF(G68,0,2)</f>
        <v>2</v>
      </c>
      <c r="I68" s="5">
        <f>IF(H68=0,0,IF(E68=TRUE,2,0))</f>
        <v>0</v>
      </c>
    </row>
    <row r="69" spans="1:13" ht="20.100000000000001" customHeight="1" thickBot="1" x14ac:dyDescent="0.35">
      <c r="A69" s="9"/>
      <c r="B69" s="75"/>
      <c r="C69" s="75"/>
      <c r="D69" s="92"/>
      <c r="E69" s="88" t="s">
        <v>19</v>
      </c>
      <c r="F69" s="88"/>
      <c r="G69" s="88"/>
      <c r="H69" s="6">
        <f>SUM(H61:H68)</f>
        <v>20</v>
      </c>
      <c r="I69" s="6">
        <f>SUM(I61:I68)</f>
        <v>0</v>
      </c>
    </row>
    <row r="70" spans="1:13" ht="29.1" customHeight="1" x14ac:dyDescent="0.3">
      <c r="A70" s="27">
        <v>7</v>
      </c>
      <c r="B70" s="85" t="s">
        <v>37</v>
      </c>
      <c r="C70" s="86"/>
      <c r="D70" s="87"/>
      <c r="E70" s="29" t="s">
        <v>12</v>
      </c>
      <c r="F70" s="29" t="s">
        <v>13</v>
      </c>
      <c r="G70" s="29" t="s">
        <v>14</v>
      </c>
      <c r="H70" s="19" t="s">
        <v>15</v>
      </c>
      <c r="I70" s="19" t="s">
        <v>3</v>
      </c>
    </row>
    <row r="71" spans="1:13" ht="33" customHeight="1" x14ac:dyDescent="0.3">
      <c r="A71" s="22" t="s">
        <v>199</v>
      </c>
      <c r="B71" s="60" t="s">
        <v>150</v>
      </c>
      <c r="C71" s="61"/>
      <c r="D71" s="62"/>
      <c r="E71" s="33" t="b">
        <v>0</v>
      </c>
      <c r="F71" s="33"/>
      <c r="G71" s="33" t="b">
        <v>0</v>
      </c>
      <c r="H71" s="5">
        <f>IF(G71,0,2)</f>
        <v>2</v>
      </c>
      <c r="I71" s="5">
        <f>IF(H71=0,0,IF(E71=TRUE,2,0))</f>
        <v>0</v>
      </c>
    </row>
    <row r="72" spans="1:13" ht="33" customHeight="1" x14ac:dyDescent="0.3">
      <c r="A72" s="22" t="s">
        <v>198</v>
      </c>
      <c r="B72" s="60" t="s">
        <v>249</v>
      </c>
      <c r="C72" s="61"/>
      <c r="D72" s="62"/>
      <c r="E72" s="33" t="b">
        <v>0</v>
      </c>
      <c r="F72" s="33" t="b">
        <v>0</v>
      </c>
      <c r="G72" s="33" t="b">
        <v>0</v>
      </c>
      <c r="H72" s="5">
        <f>IF(G72,0,2)</f>
        <v>2</v>
      </c>
      <c r="I72" s="5">
        <f>IF(H72=0,0,IF(E72=TRUE,2,0))</f>
        <v>0</v>
      </c>
    </row>
    <row r="73" spans="1:13" ht="33" customHeight="1" x14ac:dyDescent="0.3">
      <c r="A73" s="22" t="s">
        <v>197</v>
      </c>
      <c r="B73" s="71" t="s">
        <v>260</v>
      </c>
      <c r="C73" s="72"/>
      <c r="D73" s="73"/>
      <c r="E73" s="33" t="b">
        <v>0</v>
      </c>
      <c r="F73" s="33"/>
      <c r="G73" s="33" t="b">
        <v>0</v>
      </c>
      <c r="H73" s="5">
        <f>IF(G73,0,2)</f>
        <v>2</v>
      </c>
      <c r="I73" s="5">
        <f>IF(H73=0,0,IF(E73=TRUE,2,0))</f>
        <v>0</v>
      </c>
    </row>
    <row r="74" spans="1:13" ht="33" customHeight="1" x14ac:dyDescent="0.3">
      <c r="A74" s="22" t="s">
        <v>196</v>
      </c>
      <c r="B74" s="60" t="s">
        <v>38</v>
      </c>
      <c r="C74" s="61"/>
      <c r="D74" s="62"/>
      <c r="E74" s="33" t="b">
        <v>0</v>
      </c>
      <c r="F74" s="33"/>
      <c r="G74" s="33" t="b">
        <v>0</v>
      </c>
      <c r="H74" s="38">
        <f>IF(G74,0,4)</f>
        <v>4</v>
      </c>
      <c r="I74" s="5">
        <f>IF(H74=0,0,IF(E74=TRUE,4,0))</f>
        <v>0</v>
      </c>
      <c r="M74" s="36"/>
    </row>
    <row r="75" spans="1:13" ht="45.9" customHeight="1" thickBot="1" x14ac:dyDescent="0.35">
      <c r="A75" s="22" t="s">
        <v>247</v>
      </c>
      <c r="B75" s="60" t="s">
        <v>148</v>
      </c>
      <c r="C75" s="61"/>
      <c r="D75" s="62"/>
      <c r="E75" s="33" t="b">
        <v>0</v>
      </c>
      <c r="F75" s="33"/>
      <c r="G75" s="33" t="b">
        <v>0</v>
      </c>
      <c r="H75" s="46">
        <f>IF(G75,0,4)</f>
        <v>4</v>
      </c>
      <c r="I75" s="5">
        <f>IF(H75=0,0,IF(E75=TRUE,4,0))</f>
        <v>0</v>
      </c>
      <c r="M75" s="36">
        <f>IF(G75,0,4)</f>
        <v>4</v>
      </c>
    </row>
    <row r="76" spans="1:13" ht="20.100000000000001" customHeight="1" thickBot="1" x14ac:dyDescent="0.35">
      <c r="A76" s="7"/>
      <c r="B76" s="93"/>
      <c r="C76" s="93"/>
      <c r="D76" s="94"/>
      <c r="E76" s="88" t="s">
        <v>19</v>
      </c>
      <c r="F76" s="88"/>
      <c r="G76" s="88"/>
      <c r="H76" s="6">
        <f>SUM(H71:H75)</f>
        <v>14</v>
      </c>
      <c r="I76" s="6">
        <f>SUM(I71:I75)</f>
        <v>0</v>
      </c>
    </row>
    <row r="77" spans="1:13" ht="24.9" customHeight="1" thickBot="1" x14ac:dyDescent="0.35">
      <c r="A77" s="7"/>
      <c r="B77" s="99" t="s">
        <v>39</v>
      </c>
      <c r="C77" s="99"/>
      <c r="D77" s="99"/>
      <c r="E77" s="99"/>
      <c r="F77" s="99"/>
      <c r="G77" s="99"/>
      <c r="H77" s="100"/>
      <c r="I77" s="16">
        <f>SUM(I76,I69,I59)</f>
        <v>0</v>
      </c>
    </row>
    <row r="78" spans="1:13" ht="24.9" customHeight="1" thickBot="1" x14ac:dyDescent="0.35">
      <c r="A78" s="7"/>
      <c r="B78" s="99" t="s">
        <v>40</v>
      </c>
      <c r="C78" s="99"/>
      <c r="D78" s="99"/>
      <c r="E78" s="99"/>
      <c r="F78" s="99"/>
      <c r="G78" s="99"/>
      <c r="H78" s="100"/>
      <c r="I78" s="16">
        <f>SUM(H76,H69,H59)</f>
        <v>46</v>
      </c>
    </row>
    <row r="79" spans="1:13" ht="9.9" customHeight="1" x14ac:dyDescent="0.3">
      <c r="A79" s="7"/>
      <c r="B79" s="13"/>
      <c r="C79" s="13"/>
      <c r="D79" s="13"/>
      <c r="E79" s="13"/>
      <c r="F79" s="13"/>
      <c r="G79" s="13"/>
      <c r="I79" s="8"/>
    </row>
    <row r="80" spans="1:13" ht="20.100000000000001" customHeight="1" x14ac:dyDescent="0.3">
      <c r="A80" s="39" t="s">
        <v>41</v>
      </c>
      <c r="B80" s="77" t="s">
        <v>42</v>
      </c>
      <c r="C80" s="78"/>
      <c r="D80" s="78"/>
      <c r="E80" s="79"/>
      <c r="F80" s="79"/>
      <c r="G80" s="79"/>
      <c r="H80" s="79"/>
      <c r="I80" s="80"/>
    </row>
    <row r="81" spans="1:13" ht="29.1" customHeight="1" x14ac:dyDescent="0.3">
      <c r="A81" s="27">
        <v>8</v>
      </c>
      <c r="B81" s="85" t="s">
        <v>26</v>
      </c>
      <c r="C81" s="86"/>
      <c r="D81" s="87"/>
      <c r="E81" s="29" t="s">
        <v>12</v>
      </c>
      <c r="F81" s="29" t="s">
        <v>13</v>
      </c>
      <c r="G81" s="29" t="s">
        <v>14</v>
      </c>
      <c r="H81" s="19" t="s">
        <v>15</v>
      </c>
      <c r="I81" s="19" t="s">
        <v>3</v>
      </c>
    </row>
    <row r="82" spans="1:13" ht="33" customHeight="1" x14ac:dyDescent="0.3">
      <c r="A82" s="22" t="s">
        <v>195</v>
      </c>
      <c r="B82" s="60" t="s">
        <v>43</v>
      </c>
      <c r="C82" s="61"/>
      <c r="D82" s="62"/>
      <c r="E82" s="33" t="b">
        <v>0</v>
      </c>
      <c r="F82" s="33"/>
      <c r="G82" s="33" t="b">
        <v>0</v>
      </c>
      <c r="H82" s="5">
        <f>IF(G82,0,2)</f>
        <v>2</v>
      </c>
      <c r="I82" s="5">
        <f>IF(H82=0,0,IF(E82=TRUE,2,0))</f>
        <v>0</v>
      </c>
    </row>
    <row r="83" spans="1:13" ht="33" customHeight="1" thickBot="1" x14ac:dyDescent="0.35">
      <c r="A83" s="22" t="s">
        <v>194</v>
      </c>
      <c r="B83" s="60" t="s">
        <v>131</v>
      </c>
      <c r="C83" s="61"/>
      <c r="D83" s="62"/>
      <c r="E83" s="37" t="b">
        <v>0</v>
      </c>
      <c r="F83" s="37"/>
      <c r="G83" s="37" t="b">
        <v>0</v>
      </c>
      <c r="H83" s="5">
        <f>IF(G83,0,3)</f>
        <v>3</v>
      </c>
      <c r="I83" s="5">
        <f>IF(H83=0,0,IF(E83=TRUE,3,0))</f>
        <v>0</v>
      </c>
    </row>
    <row r="84" spans="1:13" ht="20.100000000000001" customHeight="1" thickBot="1" x14ac:dyDescent="0.35">
      <c r="A84" s="4"/>
      <c r="B84" s="61"/>
      <c r="C84" s="61"/>
      <c r="D84" s="111"/>
      <c r="E84" s="88" t="s">
        <v>19</v>
      </c>
      <c r="F84" s="88"/>
      <c r="G84" s="88"/>
      <c r="H84" s="6">
        <f>SUM(H82:H83)</f>
        <v>5</v>
      </c>
      <c r="I84" s="6">
        <f>SUM(I82:I83)</f>
        <v>0</v>
      </c>
    </row>
    <row r="85" spans="1:13" ht="29.1" customHeight="1" x14ac:dyDescent="0.3">
      <c r="A85" s="27">
        <v>9</v>
      </c>
      <c r="B85" s="85" t="s">
        <v>44</v>
      </c>
      <c r="C85" s="86"/>
      <c r="D85" s="87"/>
      <c r="E85" s="29" t="s">
        <v>12</v>
      </c>
      <c r="F85" s="29" t="s">
        <v>13</v>
      </c>
      <c r="G85" s="29" t="s">
        <v>14</v>
      </c>
      <c r="H85" s="19" t="s">
        <v>15</v>
      </c>
      <c r="I85" s="19" t="s">
        <v>3</v>
      </c>
    </row>
    <row r="86" spans="1:13" ht="33" customHeight="1" x14ac:dyDescent="0.3">
      <c r="A86" s="24" t="s">
        <v>193</v>
      </c>
      <c r="B86" s="60" t="s">
        <v>159</v>
      </c>
      <c r="C86" s="61"/>
      <c r="D86" s="62"/>
      <c r="E86" s="33" t="b">
        <v>0</v>
      </c>
      <c r="F86" s="33"/>
      <c r="G86" s="33" t="b">
        <v>0</v>
      </c>
      <c r="H86" s="38">
        <f>IF(G86,0,4)</f>
        <v>4</v>
      </c>
      <c r="I86" s="5">
        <f>IF(H86=0,0,IF(E86=TRUE,4,0))</f>
        <v>0</v>
      </c>
      <c r="M86" s="36">
        <f>IF(G86,0,4)</f>
        <v>4</v>
      </c>
    </row>
    <row r="87" spans="1:13" ht="33" customHeight="1" x14ac:dyDescent="0.3">
      <c r="A87" s="24" t="s">
        <v>192</v>
      </c>
      <c r="B87" s="60" t="s">
        <v>160</v>
      </c>
      <c r="C87" s="61"/>
      <c r="D87" s="62"/>
      <c r="E87" s="33" t="b">
        <v>0</v>
      </c>
      <c r="F87" s="33"/>
      <c r="G87" s="33" t="b">
        <v>0</v>
      </c>
      <c r="H87" s="5">
        <f>IF(G87,0,2)</f>
        <v>2</v>
      </c>
      <c r="I87" s="5">
        <f>IF(H87=0,0,IF(E87=TRUE,2,0))</f>
        <v>0</v>
      </c>
    </row>
    <row r="88" spans="1:13" ht="33" customHeight="1" x14ac:dyDescent="0.3">
      <c r="A88" s="24" t="s">
        <v>191</v>
      </c>
      <c r="B88" s="60" t="s">
        <v>45</v>
      </c>
      <c r="C88" s="61"/>
      <c r="D88" s="62"/>
      <c r="E88" s="33" t="b">
        <v>0</v>
      </c>
      <c r="F88" s="33"/>
      <c r="G88" s="33" t="b">
        <v>0</v>
      </c>
      <c r="H88" s="5">
        <f>IF(G88,0,1)</f>
        <v>1</v>
      </c>
      <c r="I88" s="5">
        <f>IF(H88=0,0,IF(E88=TRUE,1,0))</f>
        <v>0</v>
      </c>
    </row>
    <row r="89" spans="1:13" ht="33" customHeight="1" x14ac:dyDescent="0.3">
      <c r="A89" s="24" t="s">
        <v>190</v>
      </c>
      <c r="B89" s="60" t="s">
        <v>46</v>
      </c>
      <c r="C89" s="61"/>
      <c r="D89" s="62"/>
      <c r="E89" s="33" t="b">
        <v>0</v>
      </c>
      <c r="F89" s="33"/>
      <c r="G89" s="33" t="b">
        <v>0</v>
      </c>
      <c r="H89" s="47">
        <f>IF(G89,0,4)</f>
        <v>4</v>
      </c>
      <c r="I89" s="5">
        <f>IF(H89=0,0,IF(E89=TRUE,4,0))</f>
        <v>0</v>
      </c>
    </row>
    <row r="90" spans="1:13" ht="33" customHeight="1" x14ac:dyDescent="0.3">
      <c r="A90" s="24" t="s">
        <v>189</v>
      </c>
      <c r="B90" s="60" t="s">
        <v>47</v>
      </c>
      <c r="C90" s="61"/>
      <c r="D90" s="62"/>
      <c r="E90" s="33" t="b">
        <v>0</v>
      </c>
      <c r="F90" s="33"/>
      <c r="G90" s="33" t="b">
        <v>0</v>
      </c>
      <c r="H90" s="5">
        <f>IF(G90,0,1)</f>
        <v>1</v>
      </c>
      <c r="I90" s="5">
        <f>IF(H90=0,0,IF(E90=TRUE,1,0))</f>
        <v>0</v>
      </c>
    </row>
    <row r="91" spans="1:13" ht="33" customHeight="1" x14ac:dyDescent="0.3">
      <c r="A91" s="24" t="s">
        <v>188</v>
      </c>
      <c r="B91" s="89" t="s">
        <v>48</v>
      </c>
      <c r="C91" s="90"/>
      <c r="D91" s="91"/>
      <c r="E91" s="33" t="b">
        <v>0</v>
      </c>
      <c r="F91" s="33"/>
      <c r="G91" s="33" t="b">
        <v>0</v>
      </c>
      <c r="H91" s="5">
        <f>IF(G91,0,3)</f>
        <v>3</v>
      </c>
      <c r="I91" s="5">
        <f>IF(H91=0,0,IF(E91=TRUE,3,0))</f>
        <v>0</v>
      </c>
    </row>
    <row r="92" spans="1:13" ht="33" customHeight="1" x14ac:dyDescent="0.3">
      <c r="A92" s="24" t="s">
        <v>187</v>
      </c>
      <c r="B92" s="60" t="s">
        <v>49</v>
      </c>
      <c r="C92" s="61"/>
      <c r="D92" s="62"/>
      <c r="E92" s="33" t="b">
        <v>0</v>
      </c>
      <c r="F92" s="33"/>
      <c r="G92" s="33" t="b">
        <v>0</v>
      </c>
      <c r="H92" s="5">
        <f>IF(G92,0,2)</f>
        <v>2</v>
      </c>
      <c r="I92" s="5">
        <f>IF(H92=0,0,IF(E92=TRUE,2,0))</f>
        <v>0</v>
      </c>
    </row>
    <row r="93" spans="1:13" ht="33" customHeight="1" thickBot="1" x14ac:dyDescent="0.35">
      <c r="A93" s="24" t="s">
        <v>186</v>
      </c>
      <c r="B93" s="60" t="s">
        <v>50</v>
      </c>
      <c r="C93" s="61"/>
      <c r="D93" s="62"/>
      <c r="E93" s="33" t="b">
        <v>0</v>
      </c>
      <c r="F93" s="33"/>
      <c r="G93" s="33" t="b">
        <v>0</v>
      </c>
      <c r="H93" s="50">
        <f>IF(G93,0,4)</f>
        <v>4</v>
      </c>
      <c r="I93" s="5">
        <f>IF(H93=0,0,IF(E93=TRUE,4,0))</f>
        <v>0</v>
      </c>
    </row>
    <row r="94" spans="1:13" ht="20.100000000000001" customHeight="1" thickBot="1" x14ac:dyDescent="0.35">
      <c r="A94" s="9"/>
      <c r="B94" s="75"/>
      <c r="C94" s="75"/>
      <c r="D94" s="92"/>
      <c r="E94" s="88" t="s">
        <v>19</v>
      </c>
      <c r="F94" s="88"/>
      <c r="G94" s="88"/>
      <c r="H94" s="6">
        <f>SUM(H86:H93)</f>
        <v>21</v>
      </c>
      <c r="I94" s="6">
        <f>SUM(I86:I93)</f>
        <v>0</v>
      </c>
    </row>
    <row r="95" spans="1:13" ht="24.9" customHeight="1" thickBot="1" x14ac:dyDescent="0.35">
      <c r="A95" s="7"/>
      <c r="B95" s="99" t="s">
        <v>51</v>
      </c>
      <c r="C95" s="99"/>
      <c r="D95" s="99"/>
      <c r="E95" s="99"/>
      <c r="F95" s="99"/>
      <c r="G95" s="99"/>
      <c r="H95" s="100"/>
      <c r="I95" s="16">
        <f>SUM(I94,I84)</f>
        <v>0</v>
      </c>
    </row>
    <row r="96" spans="1:13" ht="24.9" customHeight="1" thickBot="1" x14ac:dyDescent="0.35">
      <c r="A96" s="7"/>
      <c r="B96" s="99" t="s">
        <v>52</v>
      </c>
      <c r="C96" s="99"/>
      <c r="D96" s="99"/>
      <c r="E96" s="99"/>
      <c r="F96" s="99"/>
      <c r="G96" s="99"/>
      <c r="H96" s="100"/>
      <c r="I96" s="16">
        <f>SUM(H94,H84)</f>
        <v>26</v>
      </c>
    </row>
    <row r="97" spans="1:9" ht="9.9" customHeight="1" x14ac:dyDescent="0.3">
      <c r="A97" s="10"/>
      <c r="B97" s="11"/>
      <c r="C97" s="11"/>
      <c r="D97" s="11"/>
      <c r="E97" s="11"/>
      <c r="F97" s="11"/>
      <c r="G97" s="11"/>
      <c r="H97" s="15"/>
      <c r="I97" s="3"/>
    </row>
    <row r="98" spans="1:9" ht="20.100000000000001" customHeight="1" x14ac:dyDescent="0.3">
      <c r="A98" s="39" t="s">
        <v>53</v>
      </c>
      <c r="B98" s="77" t="s">
        <v>23</v>
      </c>
      <c r="C98" s="78"/>
      <c r="D98" s="78"/>
      <c r="E98" s="79"/>
      <c r="F98" s="79"/>
      <c r="G98" s="79"/>
      <c r="H98" s="79"/>
      <c r="I98" s="80"/>
    </row>
    <row r="99" spans="1:9" ht="29.1" customHeight="1" x14ac:dyDescent="0.3">
      <c r="A99" s="27">
        <v>10</v>
      </c>
      <c r="B99" s="85" t="s">
        <v>54</v>
      </c>
      <c r="C99" s="86"/>
      <c r="D99" s="87"/>
      <c r="E99" s="29" t="s">
        <v>12</v>
      </c>
      <c r="F99" s="29" t="s">
        <v>13</v>
      </c>
      <c r="G99" s="29" t="s">
        <v>14</v>
      </c>
      <c r="H99" s="19" t="s">
        <v>15</v>
      </c>
      <c r="I99" s="19" t="s">
        <v>3</v>
      </c>
    </row>
    <row r="100" spans="1:9" ht="33" customHeight="1" x14ac:dyDescent="0.3">
      <c r="A100" s="22" t="s">
        <v>55</v>
      </c>
      <c r="B100" s="60" t="s">
        <v>56</v>
      </c>
      <c r="C100" s="61"/>
      <c r="D100" s="62"/>
      <c r="E100" s="33" t="b">
        <v>0</v>
      </c>
      <c r="F100" s="33"/>
      <c r="G100" s="33" t="b">
        <v>0</v>
      </c>
      <c r="H100" s="5">
        <f>IF(G100,0,1)</f>
        <v>1</v>
      </c>
      <c r="I100" s="5">
        <f>IF(H100=0,0,IF(E100=TRUE,1,0))</f>
        <v>0</v>
      </c>
    </row>
    <row r="101" spans="1:9" ht="33" customHeight="1" thickBot="1" x14ac:dyDescent="0.35">
      <c r="A101" s="22" t="s">
        <v>57</v>
      </c>
      <c r="B101" s="89" t="s">
        <v>58</v>
      </c>
      <c r="C101" s="61"/>
      <c r="D101" s="62"/>
      <c r="E101" s="33" t="b">
        <v>0</v>
      </c>
      <c r="F101" s="33"/>
      <c r="G101" s="33" t="b">
        <v>0</v>
      </c>
      <c r="H101" s="5">
        <f>IF(G101,0,2)</f>
        <v>2</v>
      </c>
      <c r="I101" s="5">
        <f>IF(H101=0,0,IF(E101=TRUE,2,0))</f>
        <v>0</v>
      </c>
    </row>
    <row r="102" spans="1:9" ht="20.100000000000001" customHeight="1" thickBot="1" x14ac:dyDescent="0.35">
      <c r="A102" s="4"/>
      <c r="B102" s="61"/>
      <c r="C102" s="61"/>
      <c r="D102" s="111"/>
      <c r="E102" s="88" t="s">
        <v>19</v>
      </c>
      <c r="F102" s="88"/>
      <c r="G102" s="88"/>
      <c r="H102" s="6">
        <f>SUM(H100:H101)</f>
        <v>3</v>
      </c>
      <c r="I102" s="6">
        <f>SUM(I100:I101)</f>
        <v>0</v>
      </c>
    </row>
    <row r="103" spans="1:9" ht="29.1" customHeight="1" x14ac:dyDescent="0.3">
      <c r="A103" s="27">
        <v>11</v>
      </c>
      <c r="B103" s="85" t="s">
        <v>59</v>
      </c>
      <c r="C103" s="86"/>
      <c r="D103" s="87"/>
      <c r="E103" s="29" t="s">
        <v>12</v>
      </c>
      <c r="F103" s="29" t="s">
        <v>13</v>
      </c>
      <c r="G103" s="29" t="s">
        <v>14</v>
      </c>
      <c r="H103" s="19" t="s">
        <v>15</v>
      </c>
      <c r="I103" s="19" t="s">
        <v>3</v>
      </c>
    </row>
    <row r="104" spans="1:9" ht="33" customHeight="1" x14ac:dyDescent="0.3">
      <c r="A104" s="24" t="s">
        <v>60</v>
      </c>
      <c r="B104" s="60" t="s">
        <v>61</v>
      </c>
      <c r="C104" s="61"/>
      <c r="D104" s="62"/>
      <c r="E104" s="33" t="b">
        <v>0</v>
      </c>
      <c r="F104" s="33"/>
      <c r="G104" s="33" t="b">
        <v>0</v>
      </c>
      <c r="H104" s="5">
        <f>IF(G104,0,2)</f>
        <v>2</v>
      </c>
      <c r="I104" s="5">
        <f>IF(H104=0,0,IF(E104=TRUE,2,0))</f>
        <v>0</v>
      </c>
    </row>
    <row r="105" spans="1:9" ht="33" customHeight="1" x14ac:dyDescent="0.3">
      <c r="A105" s="24" t="s">
        <v>62</v>
      </c>
      <c r="B105" s="60" t="s">
        <v>63</v>
      </c>
      <c r="C105" s="61"/>
      <c r="D105" s="62"/>
      <c r="E105" s="33" t="b">
        <v>0</v>
      </c>
      <c r="F105" s="33"/>
      <c r="G105" s="33" t="b">
        <v>0</v>
      </c>
      <c r="H105" s="5">
        <f>IF(G105,0,1)</f>
        <v>1</v>
      </c>
      <c r="I105" s="5">
        <f>IF(H105=0,0,IF(E105=TRUE,1,0))</f>
        <v>0</v>
      </c>
    </row>
    <row r="106" spans="1:9" ht="33" customHeight="1" thickBot="1" x14ac:dyDescent="0.35">
      <c r="A106" s="24" t="s">
        <v>64</v>
      </c>
      <c r="B106" s="60" t="s">
        <v>65</v>
      </c>
      <c r="C106" s="61"/>
      <c r="D106" s="62"/>
      <c r="E106" s="33" t="b">
        <v>0</v>
      </c>
      <c r="F106" s="33"/>
      <c r="G106" s="33" t="b">
        <v>0</v>
      </c>
      <c r="H106" s="5">
        <f>IF(G106,0,3)</f>
        <v>3</v>
      </c>
      <c r="I106" s="5">
        <f>IF(H106=0,0,IF(E106=TRUE,3,0))</f>
        <v>0</v>
      </c>
    </row>
    <row r="107" spans="1:9" ht="20.100000000000001" customHeight="1" thickBot="1" x14ac:dyDescent="0.35">
      <c r="A107" s="9"/>
      <c r="B107" s="75"/>
      <c r="C107" s="75"/>
      <c r="D107" s="92"/>
      <c r="E107" s="88" t="s">
        <v>19</v>
      </c>
      <c r="F107" s="88"/>
      <c r="G107" s="88"/>
      <c r="H107" s="6">
        <f>SUM(H104:H106)</f>
        <v>6</v>
      </c>
      <c r="I107" s="6">
        <f>SUM(I104:I106)</f>
        <v>0</v>
      </c>
    </row>
    <row r="108" spans="1:9" ht="29.1" customHeight="1" x14ac:dyDescent="0.3">
      <c r="A108" s="27">
        <v>12</v>
      </c>
      <c r="B108" s="85" t="s">
        <v>66</v>
      </c>
      <c r="C108" s="86"/>
      <c r="D108" s="87"/>
      <c r="E108" s="29" t="s">
        <v>12</v>
      </c>
      <c r="F108" s="29" t="s">
        <v>13</v>
      </c>
      <c r="G108" s="29" t="s">
        <v>14</v>
      </c>
      <c r="H108" s="19" t="s">
        <v>15</v>
      </c>
      <c r="I108" s="19" t="s">
        <v>3</v>
      </c>
    </row>
    <row r="109" spans="1:9" ht="33" customHeight="1" x14ac:dyDescent="0.3">
      <c r="A109" s="22" t="s">
        <v>67</v>
      </c>
      <c r="B109" s="60" t="s">
        <v>146</v>
      </c>
      <c r="C109" s="61"/>
      <c r="D109" s="62"/>
      <c r="E109" s="33" t="b">
        <v>0</v>
      </c>
      <c r="F109" s="33"/>
      <c r="G109" s="33" t="b">
        <v>0</v>
      </c>
      <c r="H109" s="5">
        <f>IF(G109,0,1)</f>
        <v>1</v>
      </c>
      <c r="I109" s="5">
        <f>IF(H109=0,0,IF(E109=TRUE,1,0))</f>
        <v>0</v>
      </c>
    </row>
    <row r="110" spans="1:9" ht="33" customHeight="1" thickBot="1" x14ac:dyDescent="0.35">
      <c r="A110" s="22" t="s">
        <v>68</v>
      </c>
      <c r="B110" s="60" t="s">
        <v>132</v>
      </c>
      <c r="C110" s="61"/>
      <c r="D110" s="62"/>
      <c r="E110" s="33" t="b">
        <v>0</v>
      </c>
      <c r="F110" s="33"/>
      <c r="G110" s="33" t="b">
        <v>0</v>
      </c>
      <c r="H110" s="5">
        <f>IF(G110,0,1)</f>
        <v>1</v>
      </c>
      <c r="I110" s="5">
        <f>IF(H110=0,0,IF(E110=TRUE,1,0))</f>
        <v>0</v>
      </c>
    </row>
    <row r="111" spans="1:9" ht="20.100000000000001" customHeight="1" thickBot="1" x14ac:dyDescent="0.35">
      <c r="A111" s="9"/>
      <c r="B111" s="75"/>
      <c r="C111" s="75"/>
      <c r="D111" s="92"/>
      <c r="E111" s="88" t="s">
        <v>19</v>
      </c>
      <c r="F111" s="88"/>
      <c r="G111" s="88"/>
      <c r="H111" s="6">
        <f>SUM(H109:H110)</f>
        <v>2</v>
      </c>
      <c r="I111" s="6">
        <f>SUM(I109:I110)</f>
        <v>0</v>
      </c>
    </row>
    <row r="112" spans="1:9" ht="24.9" customHeight="1" thickBot="1" x14ac:dyDescent="0.35">
      <c r="A112" s="7"/>
      <c r="B112" s="99" t="s">
        <v>69</v>
      </c>
      <c r="C112" s="99"/>
      <c r="D112" s="99"/>
      <c r="E112" s="99"/>
      <c r="F112" s="99"/>
      <c r="G112" s="99"/>
      <c r="H112" s="100"/>
      <c r="I112" s="16">
        <f>SUM(I111,I107,I102)</f>
        <v>0</v>
      </c>
    </row>
    <row r="113" spans="1:9" ht="24.9" customHeight="1" thickBot="1" x14ac:dyDescent="0.35">
      <c r="A113" s="7"/>
      <c r="B113" s="99" t="s">
        <v>70</v>
      </c>
      <c r="C113" s="99"/>
      <c r="D113" s="99"/>
      <c r="E113" s="99"/>
      <c r="F113" s="99"/>
      <c r="G113" s="99"/>
      <c r="H113" s="100"/>
      <c r="I113" s="16">
        <f>SUM(H111,H107,H102)</f>
        <v>11</v>
      </c>
    </row>
    <row r="114" spans="1:9" ht="9.9" customHeight="1" x14ac:dyDescent="0.3">
      <c r="A114" s="7"/>
      <c r="B114" s="13"/>
      <c r="C114" s="13"/>
      <c r="D114" s="13"/>
      <c r="E114" s="13"/>
      <c r="F114" s="13"/>
      <c r="G114" s="13"/>
      <c r="I114" s="8"/>
    </row>
    <row r="115" spans="1:9" ht="20.100000000000001" customHeight="1" x14ac:dyDescent="0.3">
      <c r="A115" s="39" t="s">
        <v>71</v>
      </c>
      <c r="B115" s="77" t="s">
        <v>72</v>
      </c>
      <c r="C115" s="78"/>
      <c r="D115" s="78"/>
      <c r="E115" s="79"/>
      <c r="F115" s="79"/>
      <c r="G115" s="79"/>
      <c r="H115" s="79"/>
      <c r="I115" s="80"/>
    </row>
    <row r="116" spans="1:9" ht="29.1" customHeight="1" x14ac:dyDescent="0.3">
      <c r="A116" s="27">
        <v>13</v>
      </c>
      <c r="B116" s="85" t="s">
        <v>73</v>
      </c>
      <c r="C116" s="86"/>
      <c r="D116" s="87"/>
      <c r="E116" s="29" t="s">
        <v>12</v>
      </c>
      <c r="F116" s="29" t="s">
        <v>13</v>
      </c>
      <c r="G116" s="29" t="s">
        <v>14</v>
      </c>
      <c r="H116" s="19" t="s">
        <v>15</v>
      </c>
      <c r="I116" s="19" t="s">
        <v>3</v>
      </c>
    </row>
    <row r="117" spans="1:9" ht="45.9" customHeight="1" x14ac:dyDescent="0.3">
      <c r="A117" s="22" t="s">
        <v>74</v>
      </c>
      <c r="B117" s="81" t="s">
        <v>261</v>
      </c>
      <c r="C117" s="81"/>
      <c r="D117" s="81"/>
      <c r="E117" s="33" t="b">
        <v>0</v>
      </c>
      <c r="F117" s="33"/>
      <c r="G117" s="33" t="b">
        <v>0</v>
      </c>
      <c r="H117" s="51">
        <f>IF(G117,0,4)</f>
        <v>4</v>
      </c>
      <c r="I117" s="5">
        <f>IF(H117=0,0,IF(E117=TRUE,4,0))</f>
        <v>0</v>
      </c>
    </row>
    <row r="118" spans="1:9" ht="33" customHeight="1" x14ac:dyDescent="0.3">
      <c r="A118" s="22" t="s">
        <v>75</v>
      </c>
      <c r="B118" s="60" t="s">
        <v>133</v>
      </c>
      <c r="C118" s="61"/>
      <c r="D118" s="62"/>
      <c r="E118" s="33" t="b">
        <v>0</v>
      </c>
      <c r="F118" s="33"/>
      <c r="G118" s="33" t="b">
        <v>0</v>
      </c>
      <c r="H118" s="5">
        <f>IF(G118,0,2)</f>
        <v>2</v>
      </c>
      <c r="I118" s="5">
        <f>IF(H118=0,0,IF(E118=TRUE,2,0))</f>
        <v>0</v>
      </c>
    </row>
    <row r="119" spans="1:9" ht="33" customHeight="1" x14ac:dyDescent="0.3">
      <c r="A119" s="22" t="s">
        <v>76</v>
      </c>
      <c r="B119" s="89" t="s">
        <v>145</v>
      </c>
      <c r="C119" s="90"/>
      <c r="D119" s="91"/>
      <c r="E119" s="44" t="b">
        <v>0</v>
      </c>
      <c r="F119" s="44"/>
      <c r="G119" s="44" t="b">
        <v>0</v>
      </c>
      <c r="H119" s="5">
        <f>IF(G119,0,2)</f>
        <v>2</v>
      </c>
      <c r="I119" s="5">
        <f>IF(H119=0,0,IF(E119=TRUE,2,0))</f>
        <v>0</v>
      </c>
    </row>
    <row r="120" spans="1:9" ht="33" customHeight="1" x14ac:dyDescent="0.3">
      <c r="A120" s="22" t="s">
        <v>77</v>
      </c>
      <c r="B120" s="81" t="s">
        <v>262</v>
      </c>
      <c r="C120" s="81"/>
      <c r="D120" s="81"/>
      <c r="E120" s="33" t="b">
        <v>0</v>
      </c>
      <c r="F120" s="33"/>
      <c r="G120" s="33" t="b">
        <v>0</v>
      </c>
      <c r="H120" s="5">
        <f>IF(G120,0,3)</f>
        <v>3</v>
      </c>
      <c r="I120" s="5">
        <f>IF(H120=0,0,IF(E120=TRUE,3,0))</f>
        <v>0</v>
      </c>
    </row>
    <row r="121" spans="1:9" ht="33" customHeight="1" x14ac:dyDescent="0.3">
      <c r="A121" s="22" t="s">
        <v>78</v>
      </c>
      <c r="B121" s="82" t="s">
        <v>248</v>
      </c>
      <c r="C121" s="83"/>
      <c r="D121" s="84"/>
      <c r="E121" s="56" t="b">
        <v>0</v>
      </c>
      <c r="F121" s="56"/>
      <c r="G121" s="56" t="b">
        <v>0</v>
      </c>
      <c r="H121" s="5">
        <f>IF(G121,0,2)</f>
        <v>2</v>
      </c>
      <c r="I121" s="5">
        <f>IF(H121=0,0,IF(E121=TRUE,2,0))</f>
        <v>0</v>
      </c>
    </row>
    <row r="122" spans="1:9" ht="33" customHeight="1" x14ac:dyDescent="0.3">
      <c r="A122" s="22" t="s">
        <v>80</v>
      </c>
      <c r="B122" s="60" t="s">
        <v>79</v>
      </c>
      <c r="C122" s="61"/>
      <c r="D122" s="62"/>
      <c r="E122" s="33" t="b">
        <v>0</v>
      </c>
      <c r="F122" s="33"/>
      <c r="G122" s="33" t="b">
        <v>0</v>
      </c>
      <c r="H122" s="5">
        <f t="shared" ref="H122:H135" si="0">IF(G122,0,1)</f>
        <v>1</v>
      </c>
      <c r="I122" s="5">
        <f t="shared" ref="I122:I135" si="1">IF(H122=0,0,IF(E122=TRUE,1,0))</f>
        <v>0</v>
      </c>
    </row>
    <row r="123" spans="1:9" ht="33" customHeight="1" x14ac:dyDescent="0.3">
      <c r="A123" s="22" t="s">
        <v>82</v>
      </c>
      <c r="B123" s="60" t="s">
        <v>81</v>
      </c>
      <c r="C123" s="61"/>
      <c r="D123" s="62"/>
      <c r="E123" s="33" t="b">
        <v>0</v>
      </c>
      <c r="F123" s="33"/>
      <c r="G123" s="33" t="b">
        <v>0</v>
      </c>
      <c r="H123" s="5">
        <f t="shared" si="0"/>
        <v>1</v>
      </c>
      <c r="I123" s="5">
        <f t="shared" si="1"/>
        <v>0</v>
      </c>
    </row>
    <row r="124" spans="1:9" ht="33" customHeight="1" x14ac:dyDescent="0.3">
      <c r="A124" s="22" t="s">
        <v>84</v>
      </c>
      <c r="B124" s="60" t="s">
        <v>83</v>
      </c>
      <c r="C124" s="61"/>
      <c r="D124" s="62"/>
      <c r="E124" s="33" t="b">
        <v>0</v>
      </c>
      <c r="F124" s="33"/>
      <c r="G124" s="33" t="b">
        <v>0</v>
      </c>
      <c r="H124" s="5">
        <f t="shared" si="0"/>
        <v>1</v>
      </c>
      <c r="I124" s="5">
        <f t="shared" si="1"/>
        <v>0</v>
      </c>
    </row>
    <row r="125" spans="1:9" ht="33" customHeight="1" x14ac:dyDescent="0.3">
      <c r="A125" s="22" t="s">
        <v>85</v>
      </c>
      <c r="B125" s="89" t="s">
        <v>139</v>
      </c>
      <c r="C125" s="90"/>
      <c r="D125" s="91"/>
      <c r="E125" s="33" t="b">
        <v>0</v>
      </c>
      <c r="F125" s="33"/>
      <c r="G125" s="33" t="b">
        <v>0</v>
      </c>
      <c r="H125" s="5">
        <f t="shared" si="0"/>
        <v>1</v>
      </c>
      <c r="I125" s="5">
        <f t="shared" si="1"/>
        <v>0</v>
      </c>
    </row>
    <row r="126" spans="1:9" ht="33" customHeight="1" x14ac:dyDescent="0.3">
      <c r="A126" s="22" t="s">
        <v>87</v>
      </c>
      <c r="B126" s="60" t="s">
        <v>86</v>
      </c>
      <c r="C126" s="61"/>
      <c r="D126" s="62"/>
      <c r="E126" s="33" t="b">
        <v>0</v>
      </c>
      <c r="F126" s="33"/>
      <c r="G126" s="33" t="b">
        <v>0</v>
      </c>
      <c r="H126" s="5">
        <f t="shared" si="0"/>
        <v>1</v>
      </c>
      <c r="I126" s="5">
        <f t="shared" si="1"/>
        <v>0</v>
      </c>
    </row>
    <row r="127" spans="1:9" ht="33" customHeight="1" x14ac:dyDescent="0.3">
      <c r="A127" s="22" t="s">
        <v>89</v>
      </c>
      <c r="B127" s="89" t="s">
        <v>88</v>
      </c>
      <c r="C127" s="90"/>
      <c r="D127" s="91"/>
      <c r="E127" s="33" t="b">
        <v>0</v>
      </c>
      <c r="F127" s="33"/>
      <c r="G127" s="33" t="b">
        <v>0</v>
      </c>
      <c r="H127" s="5">
        <f t="shared" si="0"/>
        <v>1</v>
      </c>
      <c r="I127" s="5">
        <f t="shared" si="1"/>
        <v>0</v>
      </c>
    </row>
    <row r="128" spans="1:9" ht="33" customHeight="1" x14ac:dyDescent="0.3">
      <c r="A128" s="22" t="s">
        <v>91</v>
      </c>
      <c r="B128" s="60" t="s">
        <v>90</v>
      </c>
      <c r="C128" s="61"/>
      <c r="D128" s="62"/>
      <c r="E128" s="33" t="b">
        <v>0</v>
      </c>
      <c r="F128" s="33"/>
      <c r="G128" s="33" t="b">
        <v>0</v>
      </c>
      <c r="H128" s="5">
        <f t="shared" si="0"/>
        <v>1</v>
      </c>
      <c r="I128" s="5">
        <f t="shared" si="1"/>
        <v>0</v>
      </c>
    </row>
    <row r="129" spans="1:9" ht="33" customHeight="1" x14ac:dyDescent="0.3">
      <c r="A129" s="22" t="s">
        <v>93</v>
      </c>
      <c r="B129" s="60" t="s">
        <v>92</v>
      </c>
      <c r="C129" s="61"/>
      <c r="D129" s="62"/>
      <c r="E129" s="33" t="b">
        <v>0</v>
      </c>
      <c r="F129" s="33"/>
      <c r="G129" s="33" t="b">
        <v>0</v>
      </c>
      <c r="H129" s="5">
        <f t="shared" si="0"/>
        <v>1</v>
      </c>
      <c r="I129" s="5">
        <f t="shared" si="1"/>
        <v>0</v>
      </c>
    </row>
    <row r="130" spans="1:9" ht="33" customHeight="1" x14ac:dyDescent="0.3">
      <c r="A130" s="22" t="s">
        <v>94</v>
      </c>
      <c r="B130" s="60" t="s">
        <v>134</v>
      </c>
      <c r="C130" s="61"/>
      <c r="D130" s="62"/>
      <c r="E130" s="33" t="b">
        <v>0</v>
      </c>
      <c r="F130" s="33"/>
      <c r="G130" s="33" t="b">
        <v>0</v>
      </c>
      <c r="H130" s="5">
        <f t="shared" si="0"/>
        <v>1</v>
      </c>
      <c r="I130" s="5">
        <f t="shared" si="1"/>
        <v>0</v>
      </c>
    </row>
    <row r="131" spans="1:9" ht="33" customHeight="1" x14ac:dyDescent="0.3">
      <c r="A131" s="22" t="s">
        <v>96</v>
      </c>
      <c r="B131" s="60" t="s">
        <v>95</v>
      </c>
      <c r="C131" s="61"/>
      <c r="D131" s="62"/>
      <c r="E131" s="33" t="b">
        <v>0</v>
      </c>
      <c r="F131" s="33"/>
      <c r="G131" s="33" t="b">
        <v>0</v>
      </c>
      <c r="H131" s="5">
        <f t="shared" si="0"/>
        <v>1</v>
      </c>
      <c r="I131" s="5">
        <f t="shared" si="1"/>
        <v>0</v>
      </c>
    </row>
    <row r="132" spans="1:9" ht="33" customHeight="1" x14ac:dyDescent="0.3">
      <c r="A132" s="22" t="s">
        <v>98</v>
      </c>
      <c r="B132" s="60" t="s">
        <v>97</v>
      </c>
      <c r="C132" s="61"/>
      <c r="D132" s="62"/>
      <c r="E132" s="33" t="b">
        <v>0</v>
      </c>
      <c r="F132" s="33"/>
      <c r="G132" s="33" t="b">
        <v>0</v>
      </c>
      <c r="H132" s="5">
        <f t="shared" si="0"/>
        <v>1</v>
      </c>
      <c r="I132" s="5">
        <f t="shared" si="1"/>
        <v>0</v>
      </c>
    </row>
    <row r="133" spans="1:9" ht="33" customHeight="1" x14ac:dyDescent="0.3">
      <c r="A133" s="22" t="s">
        <v>100</v>
      </c>
      <c r="B133" s="60" t="s">
        <v>99</v>
      </c>
      <c r="C133" s="61"/>
      <c r="D133" s="62"/>
      <c r="E133" s="33" t="b">
        <v>0</v>
      </c>
      <c r="F133" s="33"/>
      <c r="G133" s="33" t="b">
        <v>0</v>
      </c>
      <c r="H133" s="5">
        <f t="shared" si="0"/>
        <v>1</v>
      </c>
      <c r="I133" s="5">
        <f t="shared" si="1"/>
        <v>0</v>
      </c>
    </row>
    <row r="134" spans="1:9" ht="33" customHeight="1" x14ac:dyDescent="0.3">
      <c r="A134" s="22" t="s">
        <v>101</v>
      </c>
      <c r="B134" s="95" t="s">
        <v>257</v>
      </c>
      <c r="C134" s="96"/>
      <c r="D134" s="97"/>
      <c r="E134" s="56" t="b">
        <v>0</v>
      </c>
      <c r="F134" s="56"/>
      <c r="G134" s="56" t="b">
        <v>0</v>
      </c>
      <c r="H134" s="45">
        <f t="shared" si="0"/>
        <v>1</v>
      </c>
      <c r="I134" s="45">
        <f t="shared" si="1"/>
        <v>0</v>
      </c>
    </row>
    <row r="135" spans="1:9" ht="33" customHeight="1" thickBot="1" x14ac:dyDescent="0.35">
      <c r="A135" s="22" t="s">
        <v>144</v>
      </c>
      <c r="B135" s="60" t="s">
        <v>164</v>
      </c>
      <c r="C135" s="61"/>
      <c r="D135" s="62"/>
      <c r="E135" s="33" t="b">
        <v>0</v>
      </c>
      <c r="F135" s="33"/>
      <c r="G135" s="33" t="b">
        <v>0</v>
      </c>
      <c r="H135" s="5">
        <f t="shared" si="0"/>
        <v>1</v>
      </c>
      <c r="I135" s="5">
        <f t="shared" si="1"/>
        <v>0</v>
      </c>
    </row>
    <row r="136" spans="1:9" ht="20.100000000000001" customHeight="1" thickBot="1" x14ac:dyDescent="0.35">
      <c r="A136" s="9"/>
      <c r="B136" s="93"/>
      <c r="C136" s="93"/>
      <c r="D136" s="94"/>
      <c r="E136" s="88" t="s">
        <v>19</v>
      </c>
      <c r="F136" s="88"/>
      <c r="G136" s="88"/>
      <c r="H136" s="6">
        <f>SUM(H117:H135)</f>
        <v>27</v>
      </c>
      <c r="I136" s="6">
        <f>SUM(I117:I135)</f>
        <v>0</v>
      </c>
    </row>
    <row r="137" spans="1:9" ht="29.1" customHeight="1" x14ac:dyDescent="0.3">
      <c r="A137" s="27">
        <v>14</v>
      </c>
      <c r="B137" s="85" t="s">
        <v>102</v>
      </c>
      <c r="C137" s="86"/>
      <c r="D137" s="87"/>
      <c r="E137" s="29" t="s">
        <v>12</v>
      </c>
      <c r="F137" s="29" t="s">
        <v>13</v>
      </c>
      <c r="G137" s="29" t="s">
        <v>14</v>
      </c>
      <c r="H137" s="19" t="s">
        <v>15</v>
      </c>
      <c r="I137" s="19" t="s">
        <v>3</v>
      </c>
    </row>
    <row r="138" spans="1:9" ht="33" customHeight="1" x14ac:dyDescent="0.3">
      <c r="A138" s="22" t="s">
        <v>103</v>
      </c>
      <c r="B138" s="60" t="s">
        <v>135</v>
      </c>
      <c r="C138" s="61"/>
      <c r="D138" s="62"/>
      <c r="E138" s="33" t="b">
        <v>0</v>
      </c>
      <c r="F138" s="33"/>
      <c r="G138" s="33" t="b">
        <v>0</v>
      </c>
      <c r="H138" s="5">
        <f>IF(G138,0,2)</f>
        <v>2</v>
      </c>
      <c r="I138" s="5">
        <f>IF(H138=0,0,IF(E138=TRUE,2,0))</f>
        <v>0</v>
      </c>
    </row>
    <row r="139" spans="1:9" ht="33" customHeight="1" x14ac:dyDescent="0.3">
      <c r="A139" s="22" t="s">
        <v>104</v>
      </c>
      <c r="B139" s="89" t="s">
        <v>105</v>
      </c>
      <c r="C139" s="90"/>
      <c r="D139" s="91"/>
      <c r="E139" s="33" t="b">
        <v>0</v>
      </c>
      <c r="F139" s="33"/>
      <c r="G139" s="33" t="b">
        <v>0</v>
      </c>
      <c r="H139" s="5">
        <f>IF(G139,0,1)</f>
        <v>1</v>
      </c>
      <c r="I139" s="5">
        <f>IF(H139=0,0,IF(E139=TRUE,1,0))</f>
        <v>0</v>
      </c>
    </row>
    <row r="140" spans="1:9" ht="33" customHeight="1" thickBot="1" x14ac:dyDescent="0.35">
      <c r="A140" s="22" t="s">
        <v>106</v>
      </c>
      <c r="B140" s="89" t="s">
        <v>136</v>
      </c>
      <c r="C140" s="90"/>
      <c r="D140" s="91"/>
      <c r="E140" s="33" t="b">
        <v>0</v>
      </c>
      <c r="F140" s="33"/>
      <c r="G140" s="33" t="b">
        <v>0</v>
      </c>
      <c r="H140" s="5">
        <f>IF(G140,0,3)</f>
        <v>3</v>
      </c>
      <c r="I140" s="5">
        <f>IF(H140=0,0,IF(E140=TRUE,3,0))</f>
        <v>0</v>
      </c>
    </row>
    <row r="141" spans="1:9" ht="20.100000000000001" customHeight="1" thickBot="1" x14ac:dyDescent="0.35">
      <c r="A141" s="9"/>
      <c r="B141" s="75"/>
      <c r="C141" s="75"/>
      <c r="D141" s="92"/>
      <c r="E141" s="88" t="s">
        <v>19</v>
      </c>
      <c r="F141" s="88"/>
      <c r="G141" s="88"/>
      <c r="H141" s="6">
        <f>SUM(H138:H140)</f>
        <v>6</v>
      </c>
      <c r="I141" s="6">
        <f>SUM(I138:I140)</f>
        <v>0</v>
      </c>
    </row>
    <row r="142" spans="1:9" ht="24.9" customHeight="1" thickBot="1" x14ac:dyDescent="0.35">
      <c r="A142" s="7"/>
      <c r="B142" s="99" t="s">
        <v>107</v>
      </c>
      <c r="C142" s="99"/>
      <c r="D142" s="99"/>
      <c r="E142" s="99"/>
      <c r="F142" s="99"/>
      <c r="G142" s="99"/>
      <c r="H142" s="100"/>
      <c r="I142" s="31">
        <f>SUM(I141,I136)</f>
        <v>0</v>
      </c>
    </row>
    <row r="143" spans="1:9" ht="24.9" customHeight="1" thickBot="1" x14ac:dyDescent="0.35">
      <c r="A143" s="7"/>
      <c r="B143" s="99" t="s">
        <v>108</v>
      </c>
      <c r="C143" s="99"/>
      <c r="D143" s="99"/>
      <c r="E143" s="99"/>
      <c r="F143" s="99"/>
      <c r="G143" s="99"/>
      <c r="H143" s="100"/>
      <c r="I143" s="16">
        <f>SUM(H141,H136)</f>
        <v>33</v>
      </c>
    </row>
    <row r="144" spans="1:9" ht="9.9" customHeight="1" x14ac:dyDescent="0.3">
      <c r="A144" s="10"/>
      <c r="B144" s="11"/>
      <c r="C144" s="11"/>
      <c r="D144" s="11"/>
      <c r="E144" s="11"/>
      <c r="F144" s="11"/>
      <c r="G144" s="11"/>
      <c r="H144" s="15"/>
      <c r="I144" s="3"/>
    </row>
    <row r="145" spans="1:9" ht="20.100000000000001" customHeight="1" x14ac:dyDescent="0.3">
      <c r="A145" s="39" t="s">
        <v>109</v>
      </c>
      <c r="B145" s="77" t="s">
        <v>113</v>
      </c>
      <c r="C145" s="78"/>
      <c r="D145" s="78"/>
      <c r="E145" s="79"/>
      <c r="F145" s="79"/>
      <c r="G145" s="79"/>
      <c r="H145" s="79"/>
      <c r="I145" s="80"/>
    </row>
    <row r="146" spans="1:9" ht="29.1" customHeight="1" x14ac:dyDescent="0.3">
      <c r="A146" s="27">
        <v>15</v>
      </c>
      <c r="B146" s="85" t="s">
        <v>25</v>
      </c>
      <c r="C146" s="86"/>
      <c r="D146" s="87"/>
      <c r="E146" s="29" t="s">
        <v>12</v>
      </c>
      <c r="F146" s="29" t="s">
        <v>13</v>
      </c>
      <c r="G146" s="29" t="s">
        <v>14</v>
      </c>
      <c r="H146" s="19" t="s">
        <v>15</v>
      </c>
      <c r="I146" s="19" t="s">
        <v>3</v>
      </c>
    </row>
    <row r="147" spans="1:9" ht="33" customHeight="1" x14ac:dyDescent="0.3">
      <c r="A147" s="22" t="s">
        <v>110</v>
      </c>
      <c r="B147" s="60" t="s">
        <v>253</v>
      </c>
      <c r="C147" s="61"/>
      <c r="D147" s="62"/>
      <c r="E147" s="33" t="b">
        <v>0</v>
      </c>
      <c r="F147" s="33"/>
      <c r="G147" s="33" t="b">
        <v>0</v>
      </c>
      <c r="H147" s="5">
        <f t="shared" ref="H147:H152" si="2">IF(G147,0,2)</f>
        <v>2</v>
      </c>
      <c r="I147" s="5">
        <f>IF(H147=0,0,IF(E147=TRUE,2,0))</f>
        <v>0</v>
      </c>
    </row>
    <row r="148" spans="1:9" ht="33" customHeight="1" x14ac:dyDescent="0.3">
      <c r="A148" s="22" t="s">
        <v>123</v>
      </c>
      <c r="B148" s="60" t="s">
        <v>252</v>
      </c>
      <c r="C148" s="61"/>
      <c r="D148" s="62"/>
      <c r="E148" s="33" t="b">
        <v>0</v>
      </c>
      <c r="F148" s="33"/>
      <c r="G148" s="33" t="b">
        <v>0</v>
      </c>
      <c r="H148" s="5">
        <f t="shared" si="2"/>
        <v>2</v>
      </c>
      <c r="I148" s="5">
        <f>IF(H148=0,0,IF(E148=TRUE,2,0))</f>
        <v>0</v>
      </c>
    </row>
    <row r="149" spans="1:9" ht="33" customHeight="1" x14ac:dyDescent="0.3">
      <c r="A149" s="22" t="s">
        <v>124</v>
      </c>
      <c r="B149" s="60" t="s">
        <v>115</v>
      </c>
      <c r="C149" s="61"/>
      <c r="D149" s="62"/>
      <c r="E149" s="33" t="b">
        <v>0</v>
      </c>
      <c r="F149" s="33"/>
      <c r="G149" s="33" t="b">
        <v>0</v>
      </c>
      <c r="H149" s="5">
        <f t="shared" si="2"/>
        <v>2</v>
      </c>
      <c r="I149" s="5">
        <f>IF(H149=0,0,IF(E149=TRUE,2,0))</f>
        <v>0</v>
      </c>
    </row>
    <row r="150" spans="1:9" ht="33" customHeight="1" x14ac:dyDescent="0.3">
      <c r="A150" s="22" t="s">
        <v>125</v>
      </c>
      <c r="B150" s="60" t="s">
        <v>129</v>
      </c>
      <c r="C150" s="61"/>
      <c r="D150" s="62"/>
      <c r="E150" s="33" t="b">
        <v>0</v>
      </c>
      <c r="F150" s="33"/>
      <c r="G150" s="33" t="b">
        <v>0</v>
      </c>
      <c r="H150" s="5">
        <f t="shared" si="2"/>
        <v>2</v>
      </c>
      <c r="I150" s="5">
        <f t="shared" ref="I150:I152" si="3">IF(H150=0,0,IF(E150=TRUE,2,0))</f>
        <v>0</v>
      </c>
    </row>
    <row r="151" spans="1:9" ht="33" customHeight="1" x14ac:dyDescent="0.3">
      <c r="A151" s="22" t="s">
        <v>126</v>
      </c>
      <c r="B151" s="60" t="s">
        <v>116</v>
      </c>
      <c r="C151" s="61"/>
      <c r="D151" s="62"/>
      <c r="E151" s="33" t="b">
        <v>0</v>
      </c>
      <c r="F151" s="33"/>
      <c r="G151" s="33" t="b">
        <v>0</v>
      </c>
      <c r="H151" s="5">
        <f t="shared" si="2"/>
        <v>2</v>
      </c>
      <c r="I151" s="5">
        <f t="shared" si="3"/>
        <v>0</v>
      </c>
    </row>
    <row r="152" spans="1:9" ht="33" customHeight="1" x14ac:dyDescent="0.3">
      <c r="A152" s="22" t="s">
        <v>127</v>
      </c>
      <c r="B152" s="60" t="s">
        <v>117</v>
      </c>
      <c r="C152" s="61"/>
      <c r="D152" s="62"/>
      <c r="E152" s="33" t="b">
        <v>0</v>
      </c>
      <c r="F152" s="33"/>
      <c r="G152" s="33" t="b">
        <v>0</v>
      </c>
      <c r="H152" s="5">
        <f t="shared" si="2"/>
        <v>2</v>
      </c>
      <c r="I152" s="5">
        <f t="shared" si="3"/>
        <v>0</v>
      </c>
    </row>
    <row r="153" spans="1:9" ht="33" customHeight="1" x14ac:dyDescent="0.3">
      <c r="A153" s="22" t="s">
        <v>128</v>
      </c>
      <c r="B153" s="60" t="s">
        <v>155</v>
      </c>
      <c r="C153" s="61"/>
      <c r="D153" s="62"/>
      <c r="E153" s="33" t="b">
        <v>0</v>
      </c>
      <c r="F153" s="33"/>
      <c r="G153" s="33" t="b">
        <v>0</v>
      </c>
      <c r="H153" s="5">
        <f>IF(G153,0,3)</f>
        <v>3</v>
      </c>
      <c r="I153" s="5">
        <f>IF(H153=0,0,IF(E153=TRUE,3,0))</f>
        <v>0</v>
      </c>
    </row>
    <row r="154" spans="1:9" ht="33" customHeight="1" thickBot="1" x14ac:dyDescent="0.35">
      <c r="A154" s="22" t="s">
        <v>140</v>
      </c>
      <c r="B154" s="60" t="s">
        <v>156</v>
      </c>
      <c r="C154" s="61"/>
      <c r="D154" s="62"/>
      <c r="E154" s="33" t="b">
        <v>0</v>
      </c>
      <c r="F154" s="33"/>
      <c r="G154" s="33" t="b">
        <v>0</v>
      </c>
      <c r="H154" s="5">
        <f>IF(G154,0,3)</f>
        <v>3</v>
      </c>
      <c r="I154" s="5">
        <f>IF(H154=0,0,IF(E154=TRUE,3,0))</f>
        <v>0</v>
      </c>
    </row>
    <row r="155" spans="1:9" ht="20.100000000000001" customHeight="1" thickBot="1" x14ac:dyDescent="0.35">
      <c r="A155" s="7"/>
      <c r="B155" s="93"/>
      <c r="C155" s="93"/>
      <c r="D155" s="94"/>
      <c r="E155" s="88" t="s">
        <v>19</v>
      </c>
      <c r="F155" s="88"/>
      <c r="G155" s="88"/>
      <c r="H155" s="6">
        <f>SUM(H147:H154)</f>
        <v>18</v>
      </c>
      <c r="I155" s="6">
        <f>SUM(I147:I154)</f>
        <v>0</v>
      </c>
    </row>
    <row r="156" spans="1:9" ht="29.1" customHeight="1" x14ac:dyDescent="0.3">
      <c r="A156" s="27">
        <v>16</v>
      </c>
      <c r="B156" s="85" t="s">
        <v>42</v>
      </c>
      <c r="C156" s="86"/>
      <c r="D156" s="87"/>
      <c r="E156" s="29" t="s">
        <v>12</v>
      </c>
      <c r="F156" s="29" t="s">
        <v>13</v>
      </c>
      <c r="G156" s="29" t="s">
        <v>14</v>
      </c>
      <c r="H156" s="19" t="s">
        <v>15</v>
      </c>
      <c r="I156" s="19" t="s">
        <v>3</v>
      </c>
    </row>
    <row r="157" spans="1:9" ht="33" customHeight="1" x14ac:dyDescent="0.3">
      <c r="A157" s="22" t="s">
        <v>111</v>
      </c>
      <c r="B157" s="60" t="s">
        <v>174</v>
      </c>
      <c r="C157" s="61"/>
      <c r="D157" s="62"/>
      <c r="E157" s="33" t="b">
        <v>0</v>
      </c>
      <c r="F157" s="33"/>
      <c r="G157" s="33" t="b">
        <v>0</v>
      </c>
      <c r="H157" s="46">
        <f>IF(G157,0,4)</f>
        <v>4</v>
      </c>
      <c r="I157" s="5">
        <f>IF(H157=0,0,IF(E157=TRUE,4,0))</f>
        <v>0</v>
      </c>
    </row>
    <row r="158" spans="1:9" ht="33" customHeight="1" thickBot="1" x14ac:dyDescent="0.35">
      <c r="A158" s="22" t="s">
        <v>112</v>
      </c>
      <c r="B158" s="60" t="s">
        <v>177</v>
      </c>
      <c r="C158" s="61"/>
      <c r="D158" s="62"/>
      <c r="E158" s="33" t="b">
        <v>0</v>
      </c>
      <c r="F158" s="33"/>
      <c r="G158" s="33" t="b">
        <v>0</v>
      </c>
      <c r="H158" s="46">
        <f>IF(G158,0,4)</f>
        <v>4</v>
      </c>
      <c r="I158" s="5">
        <f>IF(H158=0,0,IF(E158=TRUE,4,0))</f>
        <v>0</v>
      </c>
    </row>
    <row r="159" spans="1:9" ht="20.100000000000001" customHeight="1" thickBot="1" x14ac:dyDescent="0.35">
      <c r="A159" s="9"/>
      <c r="B159" s="75"/>
      <c r="C159" s="75"/>
      <c r="D159" s="92"/>
      <c r="E159" s="88" t="s">
        <v>19</v>
      </c>
      <c r="F159" s="88"/>
      <c r="G159" s="88"/>
      <c r="H159" s="6">
        <f>SUM(H157:H158)</f>
        <v>8</v>
      </c>
      <c r="I159" s="6">
        <f>SUM(I157:I158)</f>
        <v>0</v>
      </c>
    </row>
    <row r="160" spans="1:9" ht="29.1" customHeight="1" x14ac:dyDescent="0.3">
      <c r="A160" s="27">
        <v>17</v>
      </c>
      <c r="B160" s="85" t="s">
        <v>54</v>
      </c>
      <c r="C160" s="86"/>
      <c r="D160" s="87"/>
      <c r="E160" s="29" t="s">
        <v>12</v>
      </c>
      <c r="F160" s="29" t="s">
        <v>13</v>
      </c>
      <c r="G160" s="29" t="s">
        <v>14</v>
      </c>
      <c r="H160" s="19" t="s">
        <v>15</v>
      </c>
      <c r="I160" s="19" t="s">
        <v>3</v>
      </c>
    </row>
    <row r="161" spans="1:9" ht="33" customHeight="1" thickBot="1" x14ac:dyDescent="0.35">
      <c r="A161" s="22" t="s">
        <v>114</v>
      </c>
      <c r="B161" s="60" t="s">
        <v>137</v>
      </c>
      <c r="C161" s="61"/>
      <c r="D161" s="62"/>
      <c r="E161" s="33" t="b">
        <v>0</v>
      </c>
      <c r="F161" s="33"/>
      <c r="G161" s="33" t="b">
        <v>0</v>
      </c>
      <c r="H161" s="5">
        <f>IF(G161,0,2)</f>
        <v>2</v>
      </c>
      <c r="I161" s="5">
        <f>IF(H161=0,0,IF(E161=TRUE,2,0))</f>
        <v>0</v>
      </c>
    </row>
    <row r="162" spans="1:9" ht="20.100000000000001" customHeight="1" thickBot="1" x14ac:dyDescent="0.35">
      <c r="A162" s="9"/>
      <c r="B162" s="75"/>
      <c r="C162" s="75"/>
      <c r="D162" s="92"/>
      <c r="E162" s="88" t="s">
        <v>19</v>
      </c>
      <c r="F162" s="88"/>
      <c r="G162" s="88"/>
      <c r="H162" s="6">
        <f>SUM(H161)</f>
        <v>2</v>
      </c>
      <c r="I162" s="6">
        <f>SUM(I161)</f>
        <v>0</v>
      </c>
    </row>
    <row r="163" spans="1:9" ht="29.1" customHeight="1" x14ac:dyDescent="0.3">
      <c r="A163" s="27">
        <v>18</v>
      </c>
      <c r="B163" s="85" t="s">
        <v>72</v>
      </c>
      <c r="C163" s="86"/>
      <c r="D163" s="87"/>
      <c r="E163" s="41" t="s">
        <v>12</v>
      </c>
      <c r="F163" s="41" t="s">
        <v>13</v>
      </c>
      <c r="G163" s="41" t="s">
        <v>14</v>
      </c>
      <c r="H163" s="20" t="s">
        <v>15</v>
      </c>
      <c r="I163" s="20" t="s">
        <v>3</v>
      </c>
    </row>
    <row r="164" spans="1:9" ht="33" customHeight="1" x14ac:dyDescent="0.3">
      <c r="A164" s="22" t="s">
        <v>118</v>
      </c>
      <c r="B164" s="60" t="s">
        <v>119</v>
      </c>
      <c r="C164" s="61"/>
      <c r="D164" s="62"/>
      <c r="E164" s="33" t="b">
        <v>0</v>
      </c>
      <c r="F164" s="33"/>
      <c r="G164" s="33" t="b">
        <v>0</v>
      </c>
      <c r="H164" s="5">
        <f>IF(G164,0,2)</f>
        <v>2</v>
      </c>
      <c r="I164" s="5">
        <f>IF(H164=0,0,IF(E164=TRUE,2,0))</f>
        <v>0</v>
      </c>
    </row>
    <row r="165" spans="1:9" ht="33" customHeight="1" x14ac:dyDescent="0.3">
      <c r="A165" s="22" t="s">
        <v>141</v>
      </c>
      <c r="B165" s="89" t="s">
        <v>138</v>
      </c>
      <c r="C165" s="90"/>
      <c r="D165" s="91"/>
      <c r="E165" s="33" t="b">
        <v>0</v>
      </c>
      <c r="F165" s="33"/>
      <c r="G165" s="33" t="b">
        <v>0</v>
      </c>
      <c r="H165" s="5">
        <f>IF(G165,0,1)</f>
        <v>1</v>
      </c>
      <c r="I165" s="5">
        <f>IF(H165=0,0,IF(E165=TRUE,1,0))</f>
        <v>0</v>
      </c>
    </row>
    <row r="166" spans="1:9" ht="33" customHeight="1" x14ac:dyDescent="0.3">
      <c r="A166" s="22" t="s">
        <v>142</v>
      </c>
      <c r="B166" s="60" t="s">
        <v>120</v>
      </c>
      <c r="C166" s="61"/>
      <c r="D166" s="62"/>
      <c r="E166" s="33" t="b">
        <v>0</v>
      </c>
      <c r="F166" s="33"/>
      <c r="G166" s="33" t="b">
        <v>0</v>
      </c>
      <c r="H166" s="5">
        <f>IF(G166,0,2)</f>
        <v>2</v>
      </c>
      <c r="I166" s="5">
        <f>IF(H166=0,0,IF(E166=TRUE,2,0))</f>
        <v>0</v>
      </c>
    </row>
    <row r="167" spans="1:9" ht="33" customHeight="1" thickBot="1" x14ac:dyDescent="0.35">
      <c r="A167" s="22" t="s">
        <v>143</v>
      </c>
      <c r="B167" s="89" t="s">
        <v>157</v>
      </c>
      <c r="C167" s="90"/>
      <c r="D167" s="91"/>
      <c r="E167" s="33" t="b">
        <v>0</v>
      </c>
      <c r="F167" s="33"/>
      <c r="G167" s="33" t="b">
        <v>0</v>
      </c>
      <c r="H167" s="5">
        <f>IF(G167,0,2)</f>
        <v>2</v>
      </c>
      <c r="I167" s="5">
        <f>IF(H167=0,0,IF(E167=TRUE,2,0))</f>
        <v>0</v>
      </c>
    </row>
    <row r="168" spans="1:9" ht="20.100000000000001" customHeight="1" thickBot="1" x14ac:dyDescent="0.35">
      <c r="A168" s="9"/>
      <c r="B168" s="75"/>
      <c r="C168" s="75"/>
      <c r="D168" s="92"/>
      <c r="E168" s="88" t="s">
        <v>19</v>
      </c>
      <c r="F168" s="88"/>
      <c r="G168" s="88"/>
      <c r="H168" s="6">
        <f>SUM(H164:H167)</f>
        <v>7</v>
      </c>
      <c r="I168" s="6">
        <f>SUM(I164:I167)</f>
        <v>0</v>
      </c>
    </row>
    <row r="169" spans="1:9" ht="24.9" customHeight="1" thickBot="1" x14ac:dyDescent="0.35">
      <c r="A169" s="7"/>
      <c r="B169" s="99" t="s">
        <v>180</v>
      </c>
      <c r="C169" s="99"/>
      <c r="D169" s="99"/>
      <c r="E169" s="99"/>
      <c r="F169" s="99"/>
      <c r="G169" s="99"/>
      <c r="H169" s="110"/>
      <c r="I169" s="31">
        <f>SUM(I168,I162,I159,I155)</f>
        <v>0</v>
      </c>
    </row>
    <row r="170" spans="1:9" ht="24.9" customHeight="1" thickBot="1" x14ac:dyDescent="0.35">
      <c r="A170" s="7"/>
      <c r="B170" s="99" t="s">
        <v>181</v>
      </c>
      <c r="C170" s="99"/>
      <c r="D170" s="99"/>
      <c r="E170" s="99"/>
      <c r="F170" s="99"/>
      <c r="G170" s="99"/>
      <c r="H170" s="110"/>
      <c r="I170" s="31">
        <f>SUM(H168,H162,H159,H155)</f>
        <v>35</v>
      </c>
    </row>
    <row r="171" spans="1:9" ht="9.9" customHeight="1" x14ac:dyDescent="0.3">
      <c r="A171" s="7"/>
      <c r="B171" s="13"/>
      <c r="C171" s="13"/>
      <c r="D171" s="13"/>
      <c r="E171" s="49"/>
      <c r="F171" s="49"/>
      <c r="G171" s="49"/>
    </row>
    <row r="172" spans="1:9" ht="20.100000000000001" customHeight="1" x14ac:dyDescent="0.3">
      <c r="A172" s="39" t="s">
        <v>170</v>
      </c>
      <c r="B172" s="77" t="s">
        <v>172</v>
      </c>
      <c r="C172" s="78"/>
      <c r="D172" s="78"/>
      <c r="E172" s="79"/>
      <c r="F172" s="79"/>
      <c r="G172" s="79"/>
      <c r="H172" s="79"/>
      <c r="I172" s="80"/>
    </row>
    <row r="173" spans="1:9" ht="29.1" customHeight="1" thickBot="1" x14ac:dyDescent="0.35">
      <c r="A173" s="27">
        <v>19</v>
      </c>
      <c r="B173" s="106" t="s">
        <v>173</v>
      </c>
      <c r="C173" s="107"/>
      <c r="D173" s="107"/>
      <c r="E173" s="108"/>
      <c r="F173" s="109"/>
      <c r="G173" s="41" t="s">
        <v>12</v>
      </c>
      <c r="H173" s="20" t="s">
        <v>15</v>
      </c>
      <c r="I173" s="20" t="s">
        <v>3</v>
      </c>
    </row>
    <row r="174" spans="1:9" ht="72" customHeight="1" thickBot="1" x14ac:dyDescent="0.35">
      <c r="A174" s="22" t="s">
        <v>168</v>
      </c>
      <c r="B174" s="53" t="s">
        <v>175</v>
      </c>
      <c r="C174" s="103"/>
      <c r="D174" s="104"/>
      <c r="E174" s="104"/>
      <c r="F174" s="105"/>
      <c r="G174" s="55" t="b">
        <v>0</v>
      </c>
      <c r="H174" s="5">
        <v>3</v>
      </c>
      <c r="I174" s="5">
        <f>IF(G174=TRUE,3,0)</f>
        <v>0</v>
      </c>
    </row>
    <row r="175" spans="1:9" ht="72" customHeight="1" thickBot="1" x14ac:dyDescent="0.35">
      <c r="A175" s="22" t="s">
        <v>171</v>
      </c>
      <c r="B175" s="54" t="s">
        <v>176</v>
      </c>
      <c r="C175" s="103"/>
      <c r="D175" s="104"/>
      <c r="E175" s="104"/>
      <c r="F175" s="105"/>
      <c r="G175" s="55" t="b">
        <v>0</v>
      </c>
      <c r="H175" s="5">
        <v>3</v>
      </c>
      <c r="I175" s="5">
        <f>IF(G175=TRUE,3,0)</f>
        <v>0</v>
      </c>
    </row>
    <row r="176" spans="1:9" ht="72" customHeight="1" thickBot="1" x14ac:dyDescent="0.35">
      <c r="A176" s="22" t="s">
        <v>236</v>
      </c>
      <c r="B176" s="54" t="s">
        <v>237</v>
      </c>
      <c r="C176" s="103"/>
      <c r="D176" s="104"/>
      <c r="E176" s="104"/>
      <c r="F176" s="105"/>
      <c r="G176" s="55" t="b">
        <v>0</v>
      </c>
      <c r="H176" s="5">
        <v>1</v>
      </c>
      <c r="I176" s="5">
        <f>IF(G176=TRUE,1,0)</f>
        <v>0</v>
      </c>
    </row>
    <row r="177" spans="1:9" ht="20.100000000000001" customHeight="1" thickBot="1" x14ac:dyDescent="0.35">
      <c r="A177" s="9"/>
      <c r="B177" s="75"/>
      <c r="C177" s="75"/>
      <c r="D177" s="92"/>
      <c r="E177" s="88" t="s">
        <v>19</v>
      </c>
      <c r="F177" s="88"/>
      <c r="G177" s="88"/>
      <c r="H177" s="6">
        <v>7</v>
      </c>
      <c r="I177" s="6">
        <f>SUM(I174:I176)</f>
        <v>0</v>
      </c>
    </row>
    <row r="178" spans="1:9" ht="24.9" customHeight="1" thickBot="1" x14ac:dyDescent="0.35">
      <c r="A178" s="7"/>
      <c r="B178" s="99" t="s">
        <v>182</v>
      </c>
      <c r="C178" s="99"/>
      <c r="D178" s="99"/>
      <c r="E178" s="99"/>
      <c r="F178" s="99"/>
      <c r="G178" s="99"/>
      <c r="H178" s="110"/>
      <c r="I178" s="31">
        <f>I177</f>
        <v>0</v>
      </c>
    </row>
    <row r="179" spans="1:9" ht="24.9" customHeight="1" thickBot="1" x14ac:dyDescent="0.35">
      <c r="A179" s="7"/>
      <c r="B179" s="99" t="s">
        <v>183</v>
      </c>
      <c r="C179" s="99"/>
      <c r="D179" s="99"/>
      <c r="E179" s="99"/>
      <c r="F179" s="99"/>
      <c r="G179" s="99"/>
      <c r="H179" s="110"/>
      <c r="I179" s="31">
        <v>7</v>
      </c>
    </row>
    <row r="180" spans="1:9" ht="20.100000000000001" customHeight="1" thickBot="1" x14ac:dyDescent="0.35"/>
    <row r="181" spans="1:9" ht="24.9" customHeight="1" thickBot="1" x14ac:dyDescent="0.35">
      <c r="A181" s="7"/>
      <c r="B181" s="25"/>
      <c r="C181" s="25"/>
      <c r="D181" s="101" t="s">
        <v>121</v>
      </c>
      <c r="E181" s="102"/>
      <c r="F181" s="102"/>
      <c r="G181" s="102"/>
      <c r="H181" s="100"/>
      <c r="I181" s="40">
        <f>SUM(I169,I142,I112,I95,I77,I47)</f>
        <v>0</v>
      </c>
    </row>
    <row r="182" spans="1:9" ht="24.9" customHeight="1" thickBot="1" x14ac:dyDescent="0.35">
      <c r="A182" s="7"/>
      <c r="B182" s="25"/>
      <c r="C182" s="25"/>
      <c r="D182" s="101" t="s">
        <v>122</v>
      </c>
      <c r="E182" s="102"/>
      <c r="F182" s="102"/>
      <c r="G182" s="102"/>
      <c r="H182" s="100"/>
      <c r="I182" s="40">
        <f>SUM(I170,I143,I113,I96,I78,I48)</f>
        <v>203</v>
      </c>
    </row>
  </sheetData>
  <sheetProtection algorithmName="SHA-512" hashValue="HsiedQyPRHi71BbPHYTJLD/mhCN2y1MSd6vNAQR3qNDJnLahw9E7nq021atSlW6MSVygll/a3IAB+2TSCUW2pg==" saltValue="cZVMND9MwjSyUZXrYMM7vQ==" spinCount="100000" sheet="1" objects="1" scenarios="1"/>
  <mergeCells count="194">
    <mergeCell ref="B95:H95"/>
    <mergeCell ref="B87:D87"/>
    <mergeCell ref="B92:D92"/>
    <mergeCell ref="B50:I50"/>
    <mergeCell ref="B62:D62"/>
    <mergeCell ref="E46:G46"/>
    <mergeCell ref="E5:I5"/>
    <mergeCell ref="E6:I6"/>
    <mergeCell ref="B85:D85"/>
    <mergeCell ref="B76:D76"/>
    <mergeCell ref="B42:D42"/>
    <mergeCell ref="B73:D73"/>
    <mergeCell ref="B84:D84"/>
    <mergeCell ref="B78:H78"/>
    <mergeCell ref="B86:D86"/>
    <mergeCell ref="B77:H77"/>
    <mergeCell ref="D13:H13"/>
    <mergeCell ref="B10:H10"/>
    <mergeCell ref="B48:H48"/>
    <mergeCell ref="B39:D39"/>
    <mergeCell ref="B51:D51"/>
    <mergeCell ref="B27:D27"/>
    <mergeCell ref="B15:C15"/>
    <mergeCell ref="B18:D18"/>
    <mergeCell ref="B31:D31"/>
    <mergeCell ref="B80:I80"/>
    <mergeCell ref="B71:D71"/>
    <mergeCell ref="B83:D83"/>
    <mergeCell ref="B53:D53"/>
    <mergeCell ref="E30:G30"/>
    <mergeCell ref="B22:D22"/>
    <mergeCell ref="B70:D70"/>
    <mergeCell ref="B82:D82"/>
    <mergeCell ref="B55:D55"/>
    <mergeCell ref="B69:D69"/>
    <mergeCell ref="B59:D59"/>
    <mergeCell ref="B35:D35"/>
    <mergeCell ref="B68:D68"/>
    <mergeCell ref="B30:D30"/>
    <mergeCell ref="B34:D34"/>
    <mergeCell ref="B46:D46"/>
    <mergeCell ref="B66:D66"/>
    <mergeCell ref="B52:D52"/>
    <mergeCell ref="B47:H47"/>
    <mergeCell ref="B38:D38"/>
    <mergeCell ref="B33:D33"/>
    <mergeCell ref="B41:D41"/>
    <mergeCell ref="B32:D32"/>
    <mergeCell ref="B61:D61"/>
    <mergeCell ref="B56:D56"/>
    <mergeCell ref="D15:H15"/>
    <mergeCell ref="H1:I1"/>
    <mergeCell ref="B147:D147"/>
    <mergeCell ref="B151:D151"/>
    <mergeCell ref="B145:I145"/>
    <mergeCell ref="E35:G35"/>
    <mergeCell ref="E38:G38"/>
    <mergeCell ref="E59:G59"/>
    <mergeCell ref="E69:G69"/>
    <mergeCell ref="E76:G76"/>
    <mergeCell ref="E84:G84"/>
    <mergeCell ref="E94:G94"/>
    <mergeCell ref="E102:G102"/>
    <mergeCell ref="E107:G107"/>
    <mergeCell ref="E111:G111"/>
    <mergeCell ref="B149:D149"/>
    <mergeCell ref="B20:D20"/>
    <mergeCell ref="B63:D63"/>
    <mergeCell ref="B65:D65"/>
    <mergeCell ref="B57:D57"/>
    <mergeCell ref="B60:D60"/>
    <mergeCell ref="B54:D54"/>
    <mergeCell ref="B28:D28"/>
    <mergeCell ref="B36:D36"/>
    <mergeCell ref="B138:D138"/>
    <mergeCell ref="D182:H182"/>
    <mergeCell ref="B17:H17"/>
    <mergeCell ref="B23:D23"/>
    <mergeCell ref="B24:D24"/>
    <mergeCell ref="B167:D167"/>
    <mergeCell ref="B168:D168"/>
    <mergeCell ref="B106:D106"/>
    <mergeCell ref="B163:D163"/>
    <mergeCell ref="B161:D161"/>
    <mergeCell ref="B162:D162"/>
    <mergeCell ref="B160:D160"/>
    <mergeCell ref="B137:D137"/>
    <mergeCell ref="B109:D109"/>
    <mergeCell ref="B116:D116"/>
    <mergeCell ref="B157:D157"/>
    <mergeCell ref="B159:D159"/>
    <mergeCell ref="B94:D94"/>
    <mergeCell ref="B139:D139"/>
    <mergeCell ref="B91:D91"/>
    <mergeCell ref="B152:D152"/>
    <mergeCell ref="B102:D102"/>
    <mergeCell ref="B108:D108"/>
    <mergeCell ref="B75:D75"/>
    <mergeCell ref="B142:H142"/>
    <mergeCell ref="E162:G162"/>
    <mergeCell ref="E168:G168"/>
    <mergeCell ref="B118:D118"/>
    <mergeCell ref="B119:D119"/>
    <mergeCell ref="B103:D103"/>
    <mergeCell ref="B58:D58"/>
    <mergeCell ref="B64:D64"/>
    <mergeCell ref="B124:D124"/>
    <mergeCell ref="B125:D125"/>
    <mergeCell ref="B140:D140"/>
    <mergeCell ref="B113:H113"/>
    <mergeCell ref="B101:D101"/>
    <mergeCell ref="B120:D120"/>
    <mergeCell ref="B156:D156"/>
    <mergeCell ref="B93:D93"/>
    <mergeCell ref="B90:D90"/>
    <mergeCell ref="B81:D81"/>
    <mergeCell ref="B110:D110"/>
    <mergeCell ref="B153:D153"/>
    <mergeCell ref="B154:D154"/>
    <mergeCell ref="B122:D122"/>
    <mergeCell ref="B126:D126"/>
    <mergeCell ref="B123:D123"/>
    <mergeCell ref="B112:H112"/>
    <mergeCell ref="D181:H181"/>
    <mergeCell ref="B143:H143"/>
    <mergeCell ref="B127:D127"/>
    <mergeCell ref="C176:F176"/>
    <mergeCell ref="B141:D141"/>
    <mergeCell ref="B129:D129"/>
    <mergeCell ref="E136:G136"/>
    <mergeCell ref="E141:G141"/>
    <mergeCell ref="B132:D132"/>
    <mergeCell ref="B177:D177"/>
    <mergeCell ref="E177:G177"/>
    <mergeCell ref="B172:I172"/>
    <mergeCell ref="C174:F174"/>
    <mergeCell ref="B173:F173"/>
    <mergeCell ref="C175:F175"/>
    <mergeCell ref="B166:D166"/>
    <mergeCell ref="B131:D131"/>
    <mergeCell ref="B136:D136"/>
    <mergeCell ref="B170:H170"/>
    <mergeCell ref="B169:H169"/>
    <mergeCell ref="B178:H178"/>
    <mergeCell ref="B179:H179"/>
    <mergeCell ref="E155:G155"/>
    <mergeCell ref="E159:G159"/>
    <mergeCell ref="B12:C12"/>
    <mergeCell ref="B13:C13"/>
    <mergeCell ref="B165:D165"/>
    <mergeCell ref="B150:D150"/>
    <mergeCell ref="B88:D88"/>
    <mergeCell ref="B89:D89"/>
    <mergeCell ref="B100:D100"/>
    <mergeCell ref="B104:D104"/>
    <mergeCell ref="B105:D105"/>
    <mergeCell ref="B111:D111"/>
    <mergeCell ref="B148:D148"/>
    <mergeCell ref="B158:D158"/>
    <mergeCell ref="B155:D155"/>
    <mergeCell ref="B130:D130"/>
    <mergeCell ref="B134:D134"/>
    <mergeCell ref="B133:D133"/>
    <mergeCell ref="D12:H12"/>
    <mergeCell ref="D14:H14"/>
    <mergeCell ref="B45:D45"/>
    <mergeCell ref="B40:D40"/>
    <mergeCell ref="B99:D99"/>
    <mergeCell ref="B107:D107"/>
    <mergeCell ref="B96:H96"/>
    <mergeCell ref="C2:H2"/>
    <mergeCell ref="B164:D164"/>
    <mergeCell ref="E3:I3"/>
    <mergeCell ref="B74:D74"/>
    <mergeCell ref="H7:I7"/>
    <mergeCell ref="B43:D43"/>
    <mergeCell ref="B44:D44"/>
    <mergeCell ref="B37:D37"/>
    <mergeCell ref="B14:C14"/>
    <mergeCell ref="B67:D67"/>
    <mergeCell ref="B8:H8"/>
    <mergeCell ref="B26:D26"/>
    <mergeCell ref="B29:D29"/>
    <mergeCell ref="B19:I19"/>
    <mergeCell ref="B25:D25"/>
    <mergeCell ref="B21:D21"/>
    <mergeCell ref="B115:I115"/>
    <mergeCell ref="B135:D135"/>
    <mergeCell ref="B72:D72"/>
    <mergeCell ref="B128:D128"/>
    <mergeCell ref="B117:D117"/>
    <mergeCell ref="B121:D121"/>
    <mergeCell ref="B146:D146"/>
    <mergeCell ref="B98:I98"/>
  </mergeCells>
  <hyperlinks>
    <hyperlink ref="D12:H12" r:id="rId1" display="GreenGov Sustainable Buildings Training Modules" xr:uid="{8A7B6723-486F-49E9-96B6-40DEA705C4DD}"/>
    <hyperlink ref="B73:D73" r:id="rId2" display="Encouraged all staff associated with your facilities to take the GreenGov Sustainable Buildings training modules? LINK: GreenGov Sustainable Buildings Training Modules" xr:uid="{B2105DE3-AD50-4F96-B1E9-A25C5F95FE04}"/>
    <hyperlink ref="B12:C12" r:id="rId3" display="GreenGov Checklist submissions - All Agency past years" xr:uid="{8BD9AC30-81BC-4875-8108-3EC308169FEC}"/>
    <hyperlink ref="B13:C13" r:id="rId4" display="GreenGov Sustainability Team Development Workbook" xr:uid="{C5E1A5A9-8569-4968-9870-3F393311256A}"/>
    <hyperlink ref="B117:D117" r:id="rId5" display="https://www.pa.gov/content/dam/copapwp-pagov/en/dgs/documents/greengov/documents/greengov sustainability team workplan template - 6-8-2022.xlsx" xr:uid="{098A3732-ACC6-478C-B662-C4F891131796}"/>
    <hyperlink ref="B14:C14" r:id="rId6" display="GreenGov Energy Management System (EnMS) Template" xr:uid="{CB6F28A0-53BA-467F-9CA8-9B13185800CC}"/>
    <hyperlink ref="B43:D43" r:id="rId7" display="https://www.pa.gov/content/dam/copapwp-pagov/en/dgs/documents/greengov/documents/greengov enms system template 1-2023.xlsx" xr:uid="{C367B1E6-1A16-4EE8-919E-F63C9DA9A63A}"/>
    <hyperlink ref="D13:H13" r:id="rId8" display="Pennsylvania Climate Mitigation and Resilience Network" xr:uid="{6FBE23FF-6C2C-4E00-BEB0-F9CA90EC4109}"/>
    <hyperlink ref="B120:D120" r:id="rId9" display="Implemented a formal training program for staff to increase awareness and opportunities to lead-by-example in areas including: climate, energy and/or sustainability? LINK: Pennsylvania Climate Network Training Modules" xr:uid="{8E98AA3A-616F-4793-A5DF-81C4275D53F8}"/>
    <hyperlink ref="B26:D26" r:id="rId10" display="https://www.pa.gov/content/dam/copapwp-pagov/en/dgs/documents/greengov/documents/sustainability in leased space exhibit final.pdf" xr:uid="{17612D41-2006-4426-B61E-685F41DEBF31}"/>
    <hyperlink ref="D14:H14" r:id="rId11" display="Sustainability in Leased Space Exhibit" xr:uid="{F46374D4-B718-477E-9F25-E7440145AEE7}"/>
    <hyperlink ref="B40:D40" r:id="rId12" display="Identified non-PULSE (Project to Utilize Light and Solar Energy) facility sites where new on-site renewable energy and/or energy storage investments can be made. Link: PULSE News Release  Contact GreenGov for site assistance" xr:uid="{B5C4EDEC-2793-465E-86E1-5BAC8675A056}"/>
    <hyperlink ref="B15:C15" r:id="rId13" display="Project to Utilize Light and Solar Energy (PULSE) Press Release" xr:uid="{5FB792EE-0FC6-40CF-BD11-843498E98E24}"/>
    <hyperlink ref="D15:H15" r:id="rId14" display="Jawnt Press Release" xr:uid="{0B49035F-95A5-4D52-99BE-BE50B6524D55}"/>
    <hyperlink ref="B134:D134" r:id="rId15" display="Promoted commuter programs and/or incentives (such as Jawnt, CommutePA.org)? Link: Jawnt Press Release" xr:uid="{EFF3F7B1-611E-45C8-AA0A-B937652790A1}"/>
  </hyperlinks>
  <pageMargins left="0.25" right="0.25" top="0.75" bottom="0.75" header="0.3" footer="0.3"/>
  <pageSetup paperSize="5" scale="73" fitToHeight="0" orientation="portrait" r:id="rId16"/>
  <headerFooter>
    <oddFooter>Page &amp;P of &amp;N</oddFooter>
  </headerFooter>
  <customProperties>
    <customPr name="_pios_id" r:id="rId17"/>
  </customProperties>
  <ignoredErrors>
    <ignoredError sqref="H34:I34 H24:I24 H62:I62 H63:I63 H165:I165 I75 H26:I26 H33:I33 H118 I118 H120:I120 H44:I44 I65 H64:I64 H89:I89" formula="1"/>
  </ignoredErrors>
  <drawing r:id="rId18"/>
  <legacyDrawing r:id="rId1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20" name="Check Box 1">
              <controlPr locked="0" defaultSize="0" autoFill="0" autoLine="0" autoPict="0" altText="_x000a_">
                <anchor moveWithCells="1">
                  <from>
                    <xdr:col>4</xdr:col>
                    <xdr:colOff>45720</xdr:colOff>
                    <xdr:row>20</xdr:row>
                    <xdr:rowOff>106680</xdr:rowOff>
                  </from>
                  <to>
                    <xdr:col>4</xdr:col>
                    <xdr:colOff>259080</xdr:colOff>
                    <xdr:row>20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1" name="Check Box 2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20</xdr:row>
                    <xdr:rowOff>99060</xdr:rowOff>
                  </from>
                  <to>
                    <xdr:col>5</xdr:col>
                    <xdr:colOff>304800</xdr:colOff>
                    <xdr:row>20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2" name="Check Box 3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20</xdr:row>
                    <xdr:rowOff>99060</xdr:rowOff>
                  </from>
                  <to>
                    <xdr:col>6</xdr:col>
                    <xdr:colOff>297180</xdr:colOff>
                    <xdr:row>20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23" name="Check Box 7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22</xdr:row>
                    <xdr:rowOff>76200</xdr:rowOff>
                  </from>
                  <to>
                    <xdr:col>4</xdr:col>
                    <xdr:colOff>297180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24" name="Check Box 8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22</xdr:row>
                    <xdr:rowOff>76200</xdr:rowOff>
                  </from>
                  <to>
                    <xdr:col>5</xdr:col>
                    <xdr:colOff>297180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25" name="Check Box 9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22</xdr:row>
                    <xdr:rowOff>76200</xdr:rowOff>
                  </from>
                  <to>
                    <xdr:col>6</xdr:col>
                    <xdr:colOff>304800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26" name="Check Box 10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23</xdr:row>
                    <xdr:rowOff>83820</xdr:rowOff>
                  </from>
                  <to>
                    <xdr:col>6</xdr:col>
                    <xdr:colOff>304800</xdr:colOff>
                    <xdr:row>23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27" name="Check Box 11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83820</xdr:rowOff>
                  </from>
                  <to>
                    <xdr:col>4</xdr:col>
                    <xdr:colOff>297180</xdr:colOff>
                    <xdr:row>23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8" name="Check Box 12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83820</xdr:rowOff>
                  </from>
                  <to>
                    <xdr:col>5</xdr:col>
                    <xdr:colOff>297180</xdr:colOff>
                    <xdr:row>23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9" name="Check Box 13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24</xdr:row>
                    <xdr:rowOff>83820</xdr:rowOff>
                  </from>
                  <to>
                    <xdr:col>4</xdr:col>
                    <xdr:colOff>297180</xdr:colOff>
                    <xdr:row>24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30" name="Check Box 14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24</xdr:row>
                    <xdr:rowOff>83820</xdr:rowOff>
                  </from>
                  <to>
                    <xdr:col>5</xdr:col>
                    <xdr:colOff>297180</xdr:colOff>
                    <xdr:row>24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31" name="Check Box 15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25</xdr:row>
                    <xdr:rowOff>152400</xdr:rowOff>
                  </from>
                  <to>
                    <xdr:col>4</xdr:col>
                    <xdr:colOff>297180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32" name="Check Box 16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24</xdr:row>
                    <xdr:rowOff>83820</xdr:rowOff>
                  </from>
                  <to>
                    <xdr:col>6</xdr:col>
                    <xdr:colOff>304800</xdr:colOff>
                    <xdr:row>24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33" name="Check Box 17">
              <controlPr locked="0" defaultSize="0" autoFill="0" autoLine="0" autoPict="0">
                <anchor moveWithCells="1">
                  <from>
                    <xdr:col>5</xdr:col>
                    <xdr:colOff>99060</xdr:colOff>
                    <xdr:row>25</xdr:row>
                    <xdr:rowOff>152400</xdr:rowOff>
                  </from>
                  <to>
                    <xdr:col>5</xdr:col>
                    <xdr:colOff>342900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34" name="Check Box 18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25</xdr:row>
                    <xdr:rowOff>152400</xdr:rowOff>
                  </from>
                  <to>
                    <xdr:col>6</xdr:col>
                    <xdr:colOff>312420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35" name="Check Box 19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31</xdr:row>
                    <xdr:rowOff>137160</xdr:rowOff>
                  </from>
                  <to>
                    <xdr:col>4</xdr:col>
                    <xdr:colOff>304800</xdr:colOff>
                    <xdr:row>31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36" name="Check Box 20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31</xdr:row>
                    <xdr:rowOff>137160</xdr:rowOff>
                  </from>
                  <to>
                    <xdr:col>5</xdr:col>
                    <xdr:colOff>304800</xdr:colOff>
                    <xdr:row>31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37" name="Check Box 21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31</xdr:row>
                    <xdr:rowOff>137160</xdr:rowOff>
                  </from>
                  <to>
                    <xdr:col>6</xdr:col>
                    <xdr:colOff>327660</xdr:colOff>
                    <xdr:row>31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51</xdr:row>
                    <xdr:rowOff>106680</xdr:rowOff>
                  </from>
                  <to>
                    <xdr:col>4</xdr:col>
                    <xdr:colOff>297180</xdr:colOff>
                    <xdr:row>51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51</xdr:row>
                    <xdr:rowOff>106680</xdr:rowOff>
                  </from>
                  <to>
                    <xdr:col>5</xdr:col>
                    <xdr:colOff>297180</xdr:colOff>
                    <xdr:row>51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51</xdr:row>
                    <xdr:rowOff>106680</xdr:rowOff>
                  </from>
                  <to>
                    <xdr:col>6</xdr:col>
                    <xdr:colOff>304800</xdr:colOff>
                    <xdr:row>51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52</xdr:row>
                    <xdr:rowOff>106680</xdr:rowOff>
                  </from>
                  <to>
                    <xdr:col>4</xdr:col>
                    <xdr:colOff>297180</xdr:colOff>
                    <xdr:row>52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52</xdr:row>
                    <xdr:rowOff>106680</xdr:rowOff>
                  </from>
                  <to>
                    <xdr:col>5</xdr:col>
                    <xdr:colOff>297180</xdr:colOff>
                    <xdr:row>52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52</xdr:row>
                    <xdr:rowOff>106680</xdr:rowOff>
                  </from>
                  <to>
                    <xdr:col>6</xdr:col>
                    <xdr:colOff>304800</xdr:colOff>
                    <xdr:row>52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53</xdr:row>
                    <xdr:rowOff>106680</xdr:rowOff>
                  </from>
                  <to>
                    <xdr:col>4</xdr:col>
                    <xdr:colOff>297180</xdr:colOff>
                    <xdr:row>53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53</xdr:row>
                    <xdr:rowOff>106680</xdr:rowOff>
                  </from>
                  <to>
                    <xdr:col>5</xdr:col>
                    <xdr:colOff>297180</xdr:colOff>
                    <xdr:row>53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53</xdr:row>
                    <xdr:rowOff>106680</xdr:rowOff>
                  </from>
                  <to>
                    <xdr:col>6</xdr:col>
                    <xdr:colOff>304800</xdr:colOff>
                    <xdr:row>53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54</xdr:row>
                    <xdr:rowOff>106680</xdr:rowOff>
                  </from>
                  <to>
                    <xdr:col>4</xdr:col>
                    <xdr:colOff>297180</xdr:colOff>
                    <xdr:row>54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54</xdr:row>
                    <xdr:rowOff>106680</xdr:rowOff>
                  </from>
                  <to>
                    <xdr:col>5</xdr:col>
                    <xdr:colOff>297180</xdr:colOff>
                    <xdr:row>54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54</xdr:row>
                    <xdr:rowOff>106680</xdr:rowOff>
                  </from>
                  <to>
                    <xdr:col>6</xdr:col>
                    <xdr:colOff>304800</xdr:colOff>
                    <xdr:row>54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0" name="Check Box 70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57</xdr:row>
                    <xdr:rowOff>99060</xdr:rowOff>
                  </from>
                  <to>
                    <xdr:col>4</xdr:col>
                    <xdr:colOff>304800</xdr:colOff>
                    <xdr:row>57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1" name="Check Box 71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57</xdr:row>
                    <xdr:rowOff>99060</xdr:rowOff>
                  </from>
                  <to>
                    <xdr:col>5</xdr:col>
                    <xdr:colOff>304800</xdr:colOff>
                    <xdr:row>57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2" name="Check Box 72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57</xdr:row>
                    <xdr:rowOff>99060</xdr:rowOff>
                  </from>
                  <to>
                    <xdr:col>6</xdr:col>
                    <xdr:colOff>327660</xdr:colOff>
                    <xdr:row>57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3" name="Check Box 73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146</xdr:row>
                    <xdr:rowOff>83820</xdr:rowOff>
                  </from>
                  <to>
                    <xdr:col>4</xdr:col>
                    <xdr:colOff>304800</xdr:colOff>
                    <xdr:row>146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4" name="Check Box 74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146</xdr:row>
                    <xdr:rowOff>83820</xdr:rowOff>
                  </from>
                  <to>
                    <xdr:col>5</xdr:col>
                    <xdr:colOff>304800</xdr:colOff>
                    <xdr:row>146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5" name="Check Box 75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146</xdr:row>
                    <xdr:rowOff>83820</xdr:rowOff>
                  </from>
                  <to>
                    <xdr:col>6</xdr:col>
                    <xdr:colOff>327660</xdr:colOff>
                    <xdr:row>146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6" name="Check Box 91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139</xdr:row>
                    <xdr:rowOff>121920</xdr:rowOff>
                  </from>
                  <to>
                    <xdr:col>4</xdr:col>
                    <xdr:colOff>304800</xdr:colOff>
                    <xdr:row>139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7" name="Check Box 92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139</xdr:row>
                    <xdr:rowOff>121920</xdr:rowOff>
                  </from>
                  <to>
                    <xdr:col>5</xdr:col>
                    <xdr:colOff>304800</xdr:colOff>
                    <xdr:row>139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8" name="Check Box 93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139</xdr:row>
                    <xdr:rowOff>121920</xdr:rowOff>
                  </from>
                  <to>
                    <xdr:col>6</xdr:col>
                    <xdr:colOff>327660</xdr:colOff>
                    <xdr:row>139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9" name="Check Box 121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116</xdr:row>
                    <xdr:rowOff>175260</xdr:rowOff>
                  </from>
                  <to>
                    <xdr:col>4</xdr:col>
                    <xdr:colOff>297180</xdr:colOff>
                    <xdr:row>116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0" name="Check Box 122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116</xdr:row>
                    <xdr:rowOff>175260</xdr:rowOff>
                  </from>
                  <to>
                    <xdr:col>5</xdr:col>
                    <xdr:colOff>327660</xdr:colOff>
                    <xdr:row>116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1" name="Check Box 123">
              <controlPr locked="0" defaultSize="0" autoFill="0" autoLine="0" autoPict="0">
                <anchor moveWithCells="1">
                  <from>
                    <xdr:col>6</xdr:col>
                    <xdr:colOff>83820</xdr:colOff>
                    <xdr:row>116</xdr:row>
                    <xdr:rowOff>175260</xdr:rowOff>
                  </from>
                  <to>
                    <xdr:col>6</xdr:col>
                    <xdr:colOff>342900</xdr:colOff>
                    <xdr:row>116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2" name="Check Box 124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117</xdr:row>
                    <xdr:rowOff>68580</xdr:rowOff>
                  </from>
                  <to>
                    <xdr:col>4</xdr:col>
                    <xdr:colOff>304800</xdr:colOff>
                    <xdr:row>117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3" name="Check Box 125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117</xdr:row>
                    <xdr:rowOff>68580</xdr:rowOff>
                  </from>
                  <to>
                    <xdr:col>5</xdr:col>
                    <xdr:colOff>304800</xdr:colOff>
                    <xdr:row>117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4" name="Check Box 126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117</xdr:row>
                    <xdr:rowOff>68580</xdr:rowOff>
                  </from>
                  <to>
                    <xdr:col>6</xdr:col>
                    <xdr:colOff>327660</xdr:colOff>
                    <xdr:row>117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5" name="Check Box 127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118</xdr:row>
                    <xdr:rowOff>99060</xdr:rowOff>
                  </from>
                  <to>
                    <xdr:col>4</xdr:col>
                    <xdr:colOff>289560</xdr:colOff>
                    <xdr:row>118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6" name="Check Box 128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118</xdr:row>
                    <xdr:rowOff>83820</xdr:rowOff>
                  </from>
                  <to>
                    <xdr:col>5</xdr:col>
                    <xdr:colOff>297180</xdr:colOff>
                    <xdr:row>118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7" name="Check Box 129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118</xdr:row>
                    <xdr:rowOff>99060</xdr:rowOff>
                  </from>
                  <to>
                    <xdr:col>6</xdr:col>
                    <xdr:colOff>312420</xdr:colOff>
                    <xdr:row>118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8" name="Check Box 130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120</xdr:row>
                    <xdr:rowOff>68580</xdr:rowOff>
                  </from>
                  <to>
                    <xdr:col>4</xdr:col>
                    <xdr:colOff>304800</xdr:colOff>
                    <xdr:row>120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9" name="Check Box 131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120</xdr:row>
                    <xdr:rowOff>68580</xdr:rowOff>
                  </from>
                  <to>
                    <xdr:col>5</xdr:col>
                    <xdr:colOff>304800</xdr:colOff>
                    <xdr:row>120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0" name="Check Box 132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120</xdr:row>
                    <xdr:rowOff>68580</xdr:rowOff>
                  </from>
                  <to>
                    <xdr:col>6</xdr:col>
                    <xdr:colOff>327660</xdr:colOff>
                    <xdr:row>120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1" name="Check Box 133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121</xdr:row>
                    <xdr:rowOff>68580</xdr:rowOff>
                  </from>
                  <to>
                    <xdr:col>4</xdr:col>
                    <xdr:colOff>304800</xdr:colOff>
                    <xdr:row>121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2" name="Check Box 134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121</xdr:row>
                    <xdr:rowOff>68580</xdr:rowOff>
                  </from>
                  <to>
                    <xdr:col>5</xdr:col>
                    <xdr:colOff>304800</xdr:colOff>
                    <xdr:row>121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3" name="Check Box 135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121</xdr:row>
                    <xdr:rowOff>68580</xdr:rowOff>
                  </from>
                  <to>
                    <xdr:col>6</xdr:col>
                    <xdr:colOff>327660</xdr:colOff>
                    <xdr:row>121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4" name="Check Box 136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122</xdr:row>
                    <xdr:rowOff>68580</xdr:rowOff>
                  </from>
                  <to>
                    <xdr:col>4</xdr:col>
                    <xdr:colOff>304800</xdr:colOff>
                    <xdr:row>122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5" name="Check Box 137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122</xdr:row>
                    <xdr:rowOff>68580</xdr:rowOff>
                  </from>
                  <to>
                    <xdr:col>5</xdr:col>
                    <xdr:colOff>304800</xdr:colOff>
                    <xdr:row>122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6" name="Check Box 138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122</xdr:row>
                    <xdr:rowOff>68580</xdr:rowOff>
                  </from>
                  <to>
                    <xdr:col>6</xdr:col>
                    <xdr:colOff>327660</xdr:colOff>
                    <xdr:row>122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7" name="Check Box 139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123</xdr:row>
                    <xdr:rowOff>68580</xdr:rowOff>
                  </from>
                  <to>
                    <xdr:col>4</xdr:col>
                    <xdr:colOff>304800</xdr:colOff>
                    <xdr:row>123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8" name="Check Box 140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123</xdr:row>
                    <xdr:rowOff>68580</xdr:rowOff>
                  </from>
                  <to>
                    <xdr:col>5</xdr:col>
                    <xdr:colOff>304800</xdr:colOff>
                    <xdr:row>123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9" name="Check Box 141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123</xdr:row>
                    <xdr:rowOff>68580</xdr:rowOff>
                  </from>
                  <to>
                    <xdr:col>6</xdr:col>
                    <xdr:colOff>327660</xdr:colOff>
                    <xdr:row>123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0" name="Check Box 142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124</xdr:row>
                    <xdr:rowOff>68580</xdr:rowOff>
                  </from>
                  <to>
                    <xdr:col>4</xdr:col>
                    <xdr:colOff>304800</xdr:colOff>
                    <xdr:row>124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1" name="Check Box 143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124</xdr:row>
                    <xdr:rowOff>68580</xdr:rowOff>
                  </from>
                  <to>
                    <xdr:col>5</xdr:col>
                    <xdr:colOff>304800</xdr:colOff>
                    <xdr:row>124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2" name="Check Box 144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124</xdr:row>
                    <xdr:rowOff>68580</xdr:rowOff>
                  </from>
                  <to>
                    <xdr:col>6</xdr:col>
                    <xdr:colOff>327660</xdr:colOff>
                    <xdr:row>124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3" name="Check Box 145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125</xdr:row>
                    <xdr:rowOff>68580</xdr:rowOff>
                  </from>
                  <to>
                    <xdr:col>4</xdr:col>
                    <xdr:colOff>304800</xdr:colOff>
                    <xdr:row>125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4" name="Check Box 146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125</xdr:row>
                    <xdr:rowOff>68580</xdr:rowOff>
                  </from>
                  <to>
                    <xdr:col>5</xdr:col>
                    <xdr:colOff>304800</xdr:colOff>
                    <xdr:row>125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5" name="Check Box 147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125</xdr:row>
                    <xdr:rowOff>68580</xdr:rowOff>
                  </from>
                  <to>
                    <xdr:col>6</xdr:col>
                    <xdr:colOff>327660</xdr:colOff>
                    <xdr:row>125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86" name="Check Box 186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26</xdr:row>
                    <xdr:rowOff>76200</xdr:rowOff>
                  </from>
                  <to>
                    <xdr:col>6</xdr:col>
                    <xdr:colOff>304800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87" name="Check Box 187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26</xdr:row>
                    <xdr:rowOff>76200</xdr:rowOff>
                  </from>
                  <to>
                    <xdr:col>4</xdr:col>
                    <xdr:colOff>304800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88" name="Check Box 188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76200</xdr:rowOff>
                  </from>
                  <to>
                    <xdr:col>5</xdr:col>
                    <xdr:colOff>297180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89" name="Check Box 191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28</xdr:row>
                    <xdr:rowOff>76200</xdr:rowOff>
                  </from>
                  <to>
                    <xdr:col>4</xdr:col>
                    <xdr:colOff>297180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90" name="Check Box 193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28</xdr:row>
                    <xdr:rowOff>76200</xdr:rowOff>
                  </from>
                  <to>
                    <xdr:col>5</xdr:col>
                    <xdr:colOff>297180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91" name="Check Box 194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28</xdr:row>
                    <xdr:rowOff>76200</xdr:rowOff>
                  </from>
                  <to>
                    <xdr:col>6</xdr:col>
                    <xdr:colOff>304800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92" name="Check Box 195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33</xdr:row>
                    <xdr:rowOff>83820</xdr:rowOff>
                  </from>
                  <to>
                    <xdr:col>4</xdr:col>
                    <xdr:colOff>297180</xdr:colOff>
                    <xdr:row>33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93" name="Check Box 196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33</xdr:row>
                    <xdr:rowOff>83820</xdr:rowOff>
                  </from>
                  <to>
                    <xdr:col>5</xdr:col>
                    <xdr:colOff>297180</xdr:colOff>
                    <xdr:row>33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94" name="Check Box 197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33</xdr:row>
                    <xdr:rowOff>83820</xdr:rowOff>
                  </from>
                  <to>
                    <xdr:col>6</xdr:col>
                    <xdr:colOff>304800</xdr:colOff>
                    <xdr:row>33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32</xdr:row>
                    <xdr:rowOff>76200</xdr:rowOff>
                  </from>
                  <to>
                    <xdr:col>4</xdr:col>
                    <xdr:colOff>304800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96" name="Check Box 199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32</xdr:row>
                    <xdr:rowOff>76200</xdr:rowOff>
                  </from>
                  <to>
                    <xdr:col>5</xdr:col>
                    <xdr:colOff>304800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7" name="Check Box 200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32</xdr:row>
                    <xdr:rowOff>76200</xdr:rowOff>
                  </from>
                  <to>
                    <xdr:col>6</xdr:col>
                    <xdr:colOff>327660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98" name="Check Box 201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36</xdr:row>
                    <xdr:rowOff>152400</xdr:rowOff>
                  </from>
                  <to>
                    <xdr:col>4</xdr:col>
                    <xdr:colOff>297180</xdr:colOff>
                    <xdr:row>36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9" name="Check Box 202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36</xdr:row>
                    <xdr:rowOff>152400</xdr:rowOff>
                  </from>
                  <to>
                    <xdr:col>5</xdr:col>
                    <xdr:colOff>297180</xdr:colOff>
                    <xdr:row>36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00" name="Check Box 203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36</xdr:row>
                    <xdr:rowOff>152400</xdr:rowOff>
                  </from>
                  <to>
                    <xdr:col>6</xdr:col>
                    <xdr:colOff>304800</xdr:colOff>
                    <xdr:row>36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1" name="Check Box 204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40</xdr:row>
                    <xdr:rowOff>99060</xdr:rowOff>
                  </from>
                  <to>
                    <xdr:col>4</xdr:col>
                    <xdr:colOff>297180</xdr:colOff>
                    <xdr:row>40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2" name="Check Box 205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40</xdr:row>
                    <xdr:rowOff>99060</xdr:rowOff>
                  </from>
                  <to>
                    <xdr:col>5</xdr:col>
                    <xdr:colOff>297180</xdr:colOff>
                    <xdr:row>40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3" name="Check Box 206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40</xdr:row>
                    <xdr:rowOff>99060</xdr:rowOff>
                  </from>
                  <to>
                    <xdr:col>6</xdr:col>
                    <xdr:colOff>304800</xdr:colOff>
                    <xdr:row>40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4" name="Check Box 207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55</xdr:row>
                    <xdr:rowOff>106680</xdr:rowOff>
                  </from>
                  <to>
                    <xdr:col>4</xdr:col>
                    <xdr:colOff>297180</xdr:colOff>
                    <xdr:row>55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5" name="Check Box 208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55</xdr:row>
                    <xdr:rowOff>106680</xdr:rowOff>
                  </from>
                  <to>
                    <xdr:col>5</xdr:col>
                    <xdr:colOff>297180</xdr:colOff>
                    <xdr:row>55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06" name="Check Box 209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55</xdr:row>
                    <xdr:rowOff>106680</xdr:rowOff>
                  </from>
                  <to>
                    <xdr:col>6</xdr:col>
                    <xdr:colOff>304800</xdr:colOff>
                    <xdr:row>55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7" name="Check Box 210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56</xdr:row>
                    <xdr:rowOff>106680</xdr:rowOff>
                  </from>
                  <to>
                    <xdr:col>4</xdr:col>
                    <xdr:colOff>297180</xdr:colOff>
                    <xdr:row>56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8" name="Check Box 211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56</xdr:row>
                    <xdr:rowOff>106680</xdr:rowOff>
                  </from>
                  <to>
                    <xdr:col>5</xdr:col>
                    <xdr:colOff>297180</xdr:colOff>
                    <xdr:row>56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9" name="Check Box 212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56</xdr:row>
                    <xdr:rowOff>106680</xdr:rowOff>
                  </from>
                  <to>
                    <xdr:col>6</xdr:col>
                    <xdr:colOff>304800</xdr:colOff>
                    <xdr:row>56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0" name="Check Box 213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60</xdr:row>
                    <xdr:rowOff>106680</xdr:rowOff>
                  </from>
                  <to>
                    <xdr:col>4</xdr:col>
                    <xdr:colOff>297180</xdr:colOff>
                    <xdr:row>60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1" name="Check Box 214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60</xdr:row>
                    <xdr:rowOff>106680</xdr:rowOff>
                  </from>
                  <to>
                    <xdr:col>5</xdr:col>
                    <xdr:colOff>297180</xdr:colOff>
                    <xdr:row>60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2" name="Check Box 215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60</xdr:row>
                    <xdr:rowOff>106680</xdr:rowOff>
                  </from>
                  <to>
                    <xdr:col>6</xdr:col>
                    <xdr:colOff>304800</xdr:colOff>
                    <xdr:row>60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3" name="Check Box 216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61</xdr:row>
                    <xdr:rowOff>106680</xdr:rowOff>
                  </from>
                  <to>
                    <xdr:col>4</xdr:col>
                    <xdr:colOff>297180</xdr:colOff>
                    <xdr:row>61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4" name="Check Box 217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61</xdr:row>
                    <xdr:rowOff>106680</xdr:rowOff>
                  </from>
                  <to>
                    <xdr:col>5</xdr:col>
                    <xdr:colOff>297180</xdr:colOff>
                    <xdr:row>61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5" name="Check Box 218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61</xdr:row>
                    <xdr:rowOff>106680</xdr:rowOff>
                  </from>
                  <to>
                    <xdr:col>6</xdr:col>
                    <xdr:colOff>304800</xdr:colOff>
                    <xdr:row>61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6" name="Check Box 219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62</xdr:row>
                    <xdr:rowOff>106680</xdr:rowOff>
                  </from>
                  <to>
                    <xdr:col>4</xdr:col>
                    <xdr:colOff>297180</xdr:colOff>
                    <xdr:row>62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7" name="Check Box 220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62</xdr:row>
                    <xdr:rowOff>106680</xdr:rowOff>
                  </from>
                  <to>
                    <xdr:col>5</xdr:col>
                    <xdr:colOff>297180</xdr:colOff>
                    <xdr:row>62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8" name="Check Box 221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62</xdr:row>
                    <xdr:rowOff>106680</xdr:rowOff>
                  </from>
                  <to>
                    <xdr:col>6</xdr:col>
                    <xdr:colOff>304800</xdr:colOff>
                    <xdr:row>62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9" name="Check Box 222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63</xdr:row>
                    <xdr:rowOff>106680</xdr:rowOff>
                  </from>
                  <to>
                    <xdr:col>4</xdr:col>
                    <xdr:colOff>297180</xdr:colOff>
                    <xdr:row>63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20" name="Check Box 223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63</xdr:row>
                    <xdr:rowOff>106680</xdr:rowOff>
                  </from>
                  <to>
                    <xdr:col>5</xdr:col>
                    <xdr:colOff>297180</xdr:colOff>
                    <xdr:row>63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21" name="Check Box 224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63</xdr:row>
                    <xdr:rowOff>106680</xdr:rowOff>
                  </from>
                  <to>
                    <xdr:col>6</xdr:col>
                    <xdr:colOff>304800</xdr:colOff>
                    <xdr:row>63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2" name="Check Box 225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66</xdr:row>
                    <xdr:rowOff>99060</xdr:rowOff>
                  </from>
                  <to>
                    <xdr:col>4</xdr:col>
                    <xdr:colOff>304800</xdr:colOff>
                    <xdr:row>66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3" name="Check Box 226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66</xdr:row>
                    <xdr:rowOff>99060</xdr:rowOff>
                  </from>
                  <to>
                    <xdr:col>5</xdr:col>
                    <xdr:colOff>304800</xdr:colOff>
                    <xdr:row>66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24" name="Check Box 227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66</xdr:row>
                    <xdr:rowOff>99060</xdr:rowOff>
                  </from>
                  <to>
                    <xdr:col>6</xdr:col>
                    <xdr:colOff>327660</xdr:colOff>
                    <xdr:row>66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5" name="Check Box 228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64</xdr:row>
                    <xdr:rowOff>106680</xdr:rowOff>
                  </from>
                  <to>
                    <xdr:col>4</xdr:col>
                    <xdr:colOff>297180</xdr:colOff>
                    <xdr:row>64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6" name="Check Box 229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64</xdr:row>
                    <xdr:rowOff>106680</xdr:rowOff>
                  </from>
                  <to>
                    <xdr:col>5</xdr:col>
                    <xdr:colOff>297180</xdr:colOff>
                    <xdr:row>64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7" name="Check Box 230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64</xdr:row>
                    <xdr:rowOff>106680</xdr:rowOff>
                  </from>
                  <to>
                    <xdr:col>6</xdr:col>
                    <xdr:colOff>304800</xdr:colOff>
                    <xdr:row>64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8" name="Check Box 231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65</xdr:row>
                    <xdr:rowOff>106680</xdr:rowOff>
                  </from>
                  <to>
                    <xdr:col>4</xdr:col>
                    <xdr:colOff>297180</xdr:colOff>
                    <xdr:row>65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9" name="Check Box 232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65</xdr:row>
                    <xdr:rowOff>106680</xdr:rowOff>
                  </from>
                  <to>
                    <xdr:col>5</xdr:col>
                    <xdr:colOff>297180</xdr:colOff>
                    <xdr:row>65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30" name="Check Box 233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65</xdr:row>
                    <xdr:rowOff>106680</xdr:rowOff>
                  </from>
                  <to>
                    <xdr:col>6</xdr:col>
                    <xdr:colOff>304800</xdr:colOff>
                    <xdr:row>65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31" name="Check Box 234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67</xdr:row>
                    <xdr:rowOff>99060</xdr:rowOff>
                  </from>
                  <to>
                    <xdr:col>4</xdr:col>
                    <xdr:colOff>304800</xdr:colOff>
                    <xdr:row>67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2" name="Check Box 235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67</xdr:row>
                    <xdr:rowOff>99060</xdr:rowOff>
                  </from>
                  <to>
                    <xdr:col>5</xdr:col>
                    <xdr:colOff>304800</xdr:colOff>
                    <xdr:row>67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3" name="Check Box 236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67</xdr:row>
                    <xdr:rowOff>99060</xdr:rowOff>
                  </from>
                  <to>
                    <xdr:col>6</xdr:col>
                    <xdr:colOff>327660</xdr:colOff>
                    <xdr:row>67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34" name="Check Box 246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147</xdr:row>
                    <xdr:rowOff>76200</xdr:rowOff>
                  </from>
                  <to>
                    <xdr:col>4</xdr:col>
                    <xdr:colOff>297180</xdr:colOff>
                    <xdr:row>147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35" name="Check Box 247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147</xdr:row>
                    <xdr:rowOff>76200</xdr:rowOff>
                  </from>
                  <to>
                    <xdr:col>5</xdr:col>
                    <xdr:colOff>297180</xdr:colOff>
                    <xdr:row>147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36" name="Check Box 248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147</xdr:row>
                    <xdr:rowOff>76200</xdr:rowOff>
                  </from>
                  <to>
                    <xdr:col>6</xdr:col>
                    <xdr:colOff>304800</xdr:colOff>
                    <xdr:row>147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37" name="Check Box 249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148</xdr:row>
                    <xdr:rowOff>121920</xdr:rowOff>
                  </from>
                  <to>
                    <xdr:col>4</xdr:col>
                    <xdr:colOff>289560</xdr:colOff>
                    <xdr:row>148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8" name="Check Box 250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148</xdr:row>
                    <xdr:rowOff>121920</xdr:rowOff>
                  </from>
                  <to>
                    <xdr:col>5</xdr:col>
                    <xdr:colOff>289560</xdr:colOff>
                    <xdr:row>148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39" name="Check Box 251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148</xdr:row>
                    <xdr:rowOff>121920</xdr:rowOff>
                  </from>
                  <to>
                    <xdr:col>6</xdr:col>
                    <xdr:colOff>297180</xdr:colOff>
                    <xdr:row>148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40" name="Check Box 252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149</xdr:row>
                    <xdr:rowOff>121920</xdr:rowOff>
                  </from>
                  <to>
                    <xdr:col>4</xdr:col>
                    <xdr:colOff>289560</xdr:colOff>
                    <xdr:row>149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41" name="Check Box 253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149</xdr:row>
                    <xdr:rowOff>121920</xdr:rowOff>
                  </from>
                  <to>
                    <xdr:col>5</xdr:col>
                    <xdr:colOff>289560</xdr:colOff>
                    <xdr:row>149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42" name="Check Box 254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149</xdr:row>
                    <xdr:rowOff>121920</xdr:rowOff>
                  </from>
                  <to>
                    <xdr:col>6</xdr:col>
                    <xdr:colOff>297180</xdr:colOff>
                    <xdr:row>149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43" name="Check Box 255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150</xdr:row>
                    <xdr:rowOff>121920</xdr:rowOff>
                  </from>
                  <to>
                    <xdr:col>4</xdr:col>
                    <xdr:colOff>289560</xdr:colOff>
                    <xdr:row>150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44" name="Check Box 256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150</xdr:row>
                    <xdr:rowOff>121920</xdr:rowOff>
                  </from>
                  <to>
                    <xdr:col>5</xdr:col>
                    <xdr:colOff>289560</xdr:colOff>
                    <xdr:row>150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45" name="Check Box 257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150</xdr:row>
                    <xdr:rowOff>121920</xdr:rowOff>
                  </from>
                  <to>
                    <xdr:col>6</xdr:col>
                    <xdr:colOff>297180</xdr:colOff>
                    <xdr:row>150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46" name="Check Box 258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151</xdr:row>
                    <xdr:rowOff>121920</xdr:rowOff>
                  </from>
                  <to>
                    <xdr:col>4</xdr:col>
                    <xdr:colOff>289560</xdr:colOff>
                    <xdr:row>151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47" name="Check Box 259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151</xdr:row>
                    <xdr:rowOff>121920</xdr:rowOff>
                  </from>
                  <to>
                    <xdr:col>5</xdr:col>
                    <xdr:colOff>289560</xdr:colOff>
                    <xdr:row>151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48" name="Check Box 260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151</xdr:row>
                    <xdr:rowOff>121920</xdr:rowOff>
                  </from>
                  <to>
                    <xdr:col>6</xdr:col>
                    <xdr:colOff>297180</xdr:colOff>
                    <xdr:row>151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49" name="Check Box 261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156</xdr:row>
                    <xdr:rowOff>121920</xdr:rowOff>
                  </from>
                  <to>
                    <xdr:col>4</xdr:col>
                    <xdr:colOff>289560</xdr:colOff>
                    <xdr:row>156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50" name="Check Box 262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156</xdr:row>
                    <xdr:rowOff>121920</xdr:rowOff>
                  </from>
                  <to>
                    <xdr:col>5</xdr:col>
                    <xdr:colOff>289560</xdr:colOff>
                    <xdr:row>156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51" name="Check Box 263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156</xdr:row>
                    <xdr:rowOff>121920</xdr:rowOff>
                  </from>
                  <to>
                    <xdr:col>6</xdr:col>
                    <xdr:colOff>297180</xdr:colOff>
                    <xdr:row>156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52" name="Check Box 264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157</xdr:row>
                    <xdr:rowOff>121920</xdr:rowOff>
                  </from>
                  <to>
                    <xdr:col>4</xdr:col>
                    <xdr:colOff>289560</xdr:colOff>
                    <xdr:row>157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53" name="Check Box 265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157</xdr:row>
                    <xdr:rowOff>121920</xdr:rowOff>
                  </from>
                  <to>
                    <xdr:col>5</xdr:col>
                    <xdr:colOff>289560</xdr:colOff>
                    <xdr:row>157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54" name="Check Box 266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157</xdr:row>
                    <xdr:rowOff>121920</xdr:rowOff>
                  </from>
                  <to>
                    <xdr:col>6</xdr:col>
                    <xdr:colOff>297180</xdr:colOff>
                    <xdr:row>157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55" name="Check Box 267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160</xdr:row>
                    <xdr:rowOff>83820</xdr:rowOff>
                  </from>
                  <to>
                    <xdr:col>4</xdr:col>
                    <xdr:colOff>289560</xdr:colOff>
                    <xdr:row>160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56" name="Check Box 268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160</xdr:row>
                    <xdr:rowOff>83820</xdr:rowOff>
                  </from>
                  <to>
                    <xdr:col>5</xdr:col>
                    <xdr:colOff>289560</xdr:colOff>
                    <xdr:row>160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57" name="Check Box 269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160</xdr:row>
                    <xdr:rowOff>83820</xdr:rowOff>
                  </from>
                  <to>
                    <xdr:col>6</xdr:col>
                    <xdr:colOff>297180</xdr:colOff>
                    <xdr:row>160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58" name="Check Box 270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163</xdr:row>
                    <xdr:rowOff>121920</xdr:rowOff>
                  </from>
                  <to>
                    <xdr:col>4</xdr:col>
                    <xdr:colOff>289560</xdr:colOff>
                    <xdr:row>163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59" name="Check Box 271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163</xdr:row>
                    <xdr:rowOff>121920</xdr:rowOff>
                  </from>
                  <to>
                    <xdr:col>5</xdr:col>
                    <xdr:colOff>289560</xdr:colOff>
                    <xdr:row>163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60" name="Check Box 272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163</xdr:row>
                    <xdr:rowOff>121920</xdr:rowOff>
                  </from>
                  <to>
                    <xdr:col>6</xdr:col>
                    <xdr:colOff>297180</xdr:colOff>
                    <xdr:row>163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61" name="Check Box 273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164</xdr:row>
                    <xdr:rowOff>121920</xdr:rowOff>
                  </from>
                  <to>
                    <xdr:col>4</xdr:col>
                    <xdr:colOff>289560</xdr:colOff>
                    <xdr:row>164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62" name="Check Box 274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164</xdr:row>
                    <xdr:rowOff>121920</xdr:rowOff>
                  </from>
                  <to>
                    <xdr:col>5</xdr:col>
                    <xdr:colOff>289560</xdr:colOff>
                    <xdr:row>164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63" name="Check Box 275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164</xdr:row>
                    <xdr:rowOff>121920</xdr:rowOff>
                  </from>
                  <to>
                    <xdr:col>6</xdr:col>
                    <xdr:colOff>297180</xdr:colOff>
                    <xdr:row>164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64" name="Check Box 276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165</xdr:row>
                    <xdr:rowOff>121920</xdr:rowOff>
                  </from>
                  <to>
                    <xdr:col>4</xdr:col>
                    <xdr:colOff>289560</xdr:colOff>
                    <xdr:row>165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65" name="Check Box 277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165</xdr:row>
                    <xdr:rowOff>121920</xdr:rowOff>
                  </from>
                  <to>
                    <xdr:col>5</xdr:col>
                    <xdr:colOff>289560</xdr:colOff>
                    <xdr:row>165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66" name="Check Box 278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165</xdr:row>
                    <xdr:rowOff>121920</xdr:rowOff>
                  </from>
                  <to>
                    <xdr:col>6</xdr:col>
                    <xdr:colOff>297180</xdr:colOff>
                    <xdr:row>165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67" name="Check Box 279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166</xdr:row>
                    <xdr:rowOff>121920</xdr:rowOff>
                  </from>
                  <to>
                    <xdr:col>4</xdr:col>
                    <xdr:colOff>289560</xdr:colOff>
                    <xdr:row>166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68" name="Check Box 280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166</xdr:row>
                    <xdr:rowOff>121920</xdr:rowOff>
                  </from>
                  <to>
                    <xdr:col>5</xdr:col>
                    <xdr:colOff>289560</xdr:colOff>
                    <xdr:row>166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69" name="Check Box 281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166</xdr:row>
                    <xdr:rowOff>121920</xdr:rowOff>
                  </from>
                  <to>
                    <xdr:col>6</xdr:col>
                    <xdr:colOff>297180</xdr:colOff>
                    <xdr:row>166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70" name="Check Box 282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137</xdr:row>
                    <xdr:rowOff>121920</xdr:rowOff>
                  </from>
                  <to>
                    <xdr:col>4</xdr:col>
                    <xdr:colOff>304800</xdr:colOff>
                    <xdr:row>137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71" name="Check Box 283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137</xdr:row>
                    <xdr:rowOff>121920</xdr:rowOff>
                  </from>
                  <to>
                    <xdr:col>5</xdr:col>
                    <xdr:colOff>304800</xdr:colOff>
                    <xdr:row>137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72" name="Check Box 284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137</xdr:row>
                    <xdr:rowOff>121920</xdr:rowOff>
                  </from>
                  <to>
                    <xdr:col>6</xdr:col>
                    <xdr:colOff>327660</xdr:colOff>
                    <xdr:row>137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73" name="Check Box 285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138</xdr:row>
                    <xdr:rowOff>121920</xdr:rowOff>
                  </from>
                  <to>
                    <xdr:col>4</xdr:col>
                    <xdr:colOff>304800</xdr:colOff>
                    <xdr:row>138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74" name="Check Box 286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138</xdr:row>
                    <xdr:rowOff>121920</xdr:rowOff>
                  </from>
                  <to>
                    <xdr:col>5</xdr:col>
                    <xdr:colOff>304800</xdr:colOff>
                    <xdr:row>138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75" name="Check Box 287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138</xdr:row>
                    <xdr:rowOff>121920</xdr:rowOff>
                  </from>
                  <to>
                    <xdr:col>6</xdr:col>
                    <xdr:colOff>327660</xdr:colOff>
                    <xdr:row>138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76" name="Check Box 288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126</xdr:row>
                    <xdr:rowOff>68580</xdr:rowOff>
                  </from>
                  <to>
                    <xdr:col>4</xdr:col>
                    <xdr:colOff>304800</xdr:colOff>
                    <xdr:row>126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77" name="Check Box 289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126</xdr:row>
                    <xdr:rowOff>68580</xdr:rowOff>
                  </from>
                  <to>
                    <xdr:col>5</xdr:col>
                    <xdr:colOff>304800</xdr:colOff>
                    <xdr:row>126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78" name="Check Box 290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126</xdr:row>
                    <xdr:rowOff>68580</xdr:rowOff>
                  </from>
                  <to>
                    <xdr:col>6</xdr:col>
                    <xdr:colOff>327660</xdr:colOff>
                    <xdr:row>126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79" name="Check Box 291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127</xdr:row>
                    <xdr:rowOff>68580</xdr:rowOff>
                  </from>
                  <to>
                    <xdr:col>4</xdr:col>
                    <xdr:colOff>304800</xdr:colOff>
                    <xdr:row>127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80" name="Check Box 292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127</xdr:row>
                    <xdr:rowOff>68580</xdr:rowOff>
                  </from>
                  <to>
                    <xdr:col>5</xdr:col>
                    <xdr:colOff>304800</xdr:colOff>
                    <xdr:row>127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81" name="Check Box 293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127</xdr:row>
                    <xdr:rowOff>68580</xdr:rowOff>
                  </from>
                  <to>
                    <xdr:col>6</xdr:col>
                    <xdr:colOff>327660</xdr:colOff>
                    <xdr:row>127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82" name="Check Box 294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128</xdr:row>
                    <xdr:rowOff>68580</xdr:rowOff>
                  </from>
                  <to>
                    <xdr:col>4</xdr:col>
                    <xdr:colOff>304800</xdr:colOff>
                    <xdr:row>128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83" name="Check Box 295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128</xdr:row>
                    <xdr:rowOff>68580</xdr:rowOff>
                  </from>
                  <to>
                    <xdr:col>5</xdr:col>
                    <xdr:colOff>304800</xdr:colOff>
                    <xdr:row>128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84" name="Check Box 296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128</xdr:row>
                    <xdr:rowOff>68580</xdr:rowOff>
                  </from>
                  <to>
                    <xdr:col>6</xdr:col>
                    <xdr:colOff>327660</xdr:colOff>
                    <xdr:row>128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85" name="Check Box 297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129</xdr:row>
                    <xdr:rowOff>68580</xdr:rowOff>
                  </from>
                  <to>
                    <xdr:col>4</xdr:col>
                    <xdr:colOff>304800</xdr:colOff>
                    <xdr:row>129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86" name="Check Box 298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129</xdr:row>
                    <xdr:rowOff>68580</xdr:rowOff>
                  </from>
                  <to>
                    <xdr:col>5</xdr:col>
                    <xdr:colOff>304800</xdr:colOff>
                    <xdr:row>129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87" name="Check Box 299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129</xdr:row>
                    <xdr:rowOff>68580</xdr:rowOff>
                  </from>
                  <to>
                    <xdr:col>6</xdr:col>
                    <xdr:colOff>327660</xdr:colOff>
                    <xdr:row>129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88" name="Check Box 300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130</xdr:row>
                    <xdr:rowOff>68580</xdr:rowOff>
                  </from>
                  <to>
                    <xdr:col>4</xdr:col>
                    <xdr:colOff>304800</xdr:colOff>
                    <xdr:row>130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89" name="Check Box 301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130</xdr:row>
                    <xdr:rowOff>68580</xdr:rowOff>
                  </from>
                  <to>
                    <xdr:col>5</xdr:col>
                    <xdr:colOff>304800</xdr:colOff>
                    <xdr:row>130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90" name="Check Box 302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130</xdr:row>
                    <xdr:rowOff>68580</xdr:rowOff>
                  </from>
                  <to>
                    <xdr:col>6</xdr:col>
                    <xdr:colOff>327660</xdr:colOff>
                    <xdr:row>130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91" name="Check Box 303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131</xdr:row>
                    <xdr:rowOff>68580</xdr:rowOff>
                  </from>
                  <to>
                    <xdr:col>4</xdr:col>
                    <xdr:colOff>304800</xdr:colOff>
                    <xdr:row>131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92" name="Check Box 304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131</xdr:row>
                    <xdr:rowOff>68580</xdr:rowOff>
                  </from>
                  <to>
                    <xdr:col>5</xdr:col>
                    <xdr:colOff>304800</xdr:colOff>
                    <xdr:row>131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93" name="Check Box 305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131</xdr:row>
                    <xdr:rowOff>68580</xdr:rowOff>
                  </from>
                  <to>
                    <xdr:col>6</xdr:col>
                    <xdr:colOff>327660</xdr:colOff>
                    <xdr:row>131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94" name="Check Box 306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132</xdr:row>
                    <xdr:rowOff>68580</xdr:rowOff>
                  </from>
                  <to>
                    <xdr:col>4</xdr:col>
                    <xdr:colOff>304800</xdr:colOff>
                    <xdr:row>132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95" name="Check Box 307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132</xdr:row>
                    <xdr:rowOff>68580</xdr:rowOff>
                  </from>
                  <to>
                    <xdr:col>5</xdr:col>
                    <xdr:colOff>304800</xdr:colOff>
                    <xdr:row>132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96" name="Check Box 308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132</xdr:row>
                    <xdr:rowOff>68580</xdr:rowOff>
                  </from>
                  <to>
                    <xdr:col>6</xdr:col>
                    <xdr:colOff>327660</xdr:colOff>
                    <xdr:row>132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97" name="Check Box 309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133</xdr:row>
                    <xdr:rowOff>68580</xdr:rowOff>
                  </from>
                  <to>
                    <xdr:col>4</xdr:col>
                    <xdr:colOff>304800</xdr:colOff>
                    <xdr:row>133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98" name="Check Box 310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133</xdr:row>
                    <xdr:rowOff>68580</xdr:rowOff>
                  </from>
                  <to>
                    <xdr:col>5</xdr:col>
                    <xdr:colOff>304800</xdr:colOff>
                    <xdr:row>133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99" name="Check Box 311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133</xdr:row>
                    <xdr:rowOff>68580</xdr:rowOff>
                  </from>
                  <to>
                    <xdr:col>6</xdr:col>
                    <xdr:colOff>327660</xdr:colOff>
                    <xdr:row>133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00" name="Check Box 312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134</xdr:row>
                    <xdr:rowOff>68580</xdr:rowOff>
                  </from>
                  <to>
                    <xdr:col>4</xdr:col>
                    <xdr:colOff>304800</xdr:colOff>
                    <xdr:row>134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01" name="Check Box 313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134</xdr:row>
                    <xdr:rowOff>68580</xdr:rowOff>
                  </from>
                  <to>
                    <xdr:col>5</xdr:col>
                    <xdr:colOff>304800</xdr:colOff>
                    <xdr:row>134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02" name="Check Box 314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134</xdr:row>
                    <xdr:rowOff>68580</xdr:rowOff>
                  </from>
                  <to>
                    <xdr:col>6</xdr:col>
                    <xdr:colOff>327660</xdr:colOff>
                    <xdr:row>134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03" name="Check Box 321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81</xdr:row>
                    <xdr:rowOff>99060</xdr:rowOff>
                  </from>
                  <to>
                    <xdr:col>4</xdr:col>
                    <xdr:colOff>304800</xdr:colOff>
                    <xdr:row>81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04" name="Check Box 322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81</xdr:row>
                    <xdr:rowOff>99060</xdr:rowOff>
                  </from>
                  <to>
                    <xdr:col>5</xdr:col>
                    <xdr:colOff>304800</xdr:colOff>
                    <xdr:row>81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05" name="Check Box 323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81</xdr:row>
                    <xdr:rowOff>99060</xdr:rowOff>
                  </from>
                  <to>
                    <xdr:col>6</xdr:col>
                    <xdr:colOff>327660</xdr:colOff>
                    <xdr:row>81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06" name="Check Box 324">
              <controlPr locked="0" defaultSize="0" autoFill="0" autoLine="0" autoPict="0">
                <anchor moveWithCells="1">
                  <from>
                    <xdr:col>4</xdr:col>
                    <xdr:colOff>68580</xdr:colOff>
                    <xdr:row>85</xdr:row>
                    <xdr:rowOff>106680</xdr:rowOff>
                  </from>
                  <to>
                    <xdr:col>4</xdr:col>
                    <xdr:colOff>327660</xdr:colOff>
                    <xdr:row>85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07" name="Check Box 325">
              <controlPr locked="0" defaultSize="0" autoFill="0" autoLine="0" autoPict="0">
                <anchor moveWithCells="1">
                  <from>
                    <xdr:col>5</xdr:col>
                    <xdr:colOff>68580</xdr:colOff>
                    <xdr:row>85</xdr:row>
                    <xdr:rowOff>106680</xdr:rowOff>
                  </from>
                  <to>
                    <xdr:col>5</xdr:col>
                    <xdr:colOff>327660</xdr:colOff>
                    <xdr:row>85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08" name="Check Box 326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85</xdr:row>
                    <xdr:rowOff>106680</xdr:rowOff>
                  </from>
                  <to>
                    <xdr:col>6</xdr:col>
                    <xdr:colOff>327660</xdr:colOff>
                    <xdr:row>85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09" name="Check Box 327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86</xdr:row>
                    <xdr:rowOff>99060</xdr:rowOff>
                  </from>
                  <to>
                    <xdr:col>4</xdr:col>
                    <xdr:colOff>304800</xdr:colOff>
                    <xdr:row>86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10" name="Check Box 328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86</xdr:row>
                    <xdr:rowOff>99060</xdr:rowOff>
                  </from>
                  <to>
                    <xdr:col>5</xdr:col>
                    <xdr:colOff>304800</xdr:colOff>
                    <xdr:row>86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11" name="Check Box 329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86</xdr:row>
                    <xdr:rowOff>99060</xdr:rowOff>
                  </from>
                  <to>
                    <xdr:col>6</xdr:col>
                    <xdr:colOff>327660</xdr:colOff>
                    <xdr:row>86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12" name="Check Box 330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87</xdr:row>
                    <xdr:rowOff>99060</xdr:rowOff>
                  </from>
                  <to>
                    <xdr:col>4</xdr:col>
                    <xdr:colOff>304800</xdr:colOff>
                    <xdr:row>87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13" name="Check Box 331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87</xdr:row>
                    <xdr:rowOff>99060</xdr:rowOff>
                  </from>
                  <to>
                    <xdr:col>5</xdr:col>
                    <xdr:colOff>304800</xdr:colOff>
                    <xdr:row>87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14" name="Check Box 332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87</xdr:row>
                    <xdr:rowOff>99060</xdr:rowOff>
                  </from>
                  <to>
                    <xdr:col>6</xdr:col>
                    <xdr:colOff>327660</xdr:colOff>
                    <xdr:row>87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15" name="Check Box 333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88</xdr:row>
                    <xdr:rowOff>99060</xdr:rowOff>
                  </from>
                  <to>
                    <xdr:col>4</xdr:col>
                    <xdr:colOff>304800</xdr:colOff>
                    <xdr:row>88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16" name="Check Box 334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88</xdr:row>
                    <xdr:rowOff>99060</xdr:rowOff>
                  </from>
                  <to>
                    <xdr:col>5</xdr:col>
                    <xdr:colOff>304800</xdr:colOff>
                    <xdr:row>88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17" name="Check Box 335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88</xdr:row>
                    <xdr:rowOff>99060</xdr:rowOff>
                  </from>
                  <to>
                    <xdr:col>6</xdr:col>
                    <xdr:colOff>327660</xdr:colOff>
                    <xdr:row>88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18" name="Check Box 336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89</xdr:row>
                    <xdr:rowOff>99060</xdr:rowOff>
                  </from>
                  <to>
                    <xdr:col>4</xdr:col>
                    <xdr:colOff>304800</xdr:colOff>
                    <xdr:row>89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19" name="Check Box 337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89</xdr:row>
                    <xdr:rowOff>99060</xdr:rowOff>
                  </from>
                  <to>
                    <xdr:col>5</xdr:col>
                    <xdr:colOff>304800</xdr:colOff>
                    <xdr:row>89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20" name="Check Box 338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89</xdr:row>
                    <xdr:rowOff>99060</xdr:rowOff>
                  </from>
                  <to>
                    <xdr:col>6</xdr:col>
                    <xdr:colOff>327660</xdr:colOff>
                    <xdr:row>89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21" name="Check Box 340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90</xdr:row>
                    <xdr:rowOff>68580</xdr:rowOff>
                  </from>
                  <to>
                    <xdr:col>5</xdr:col>
                    <xdr:colOff>297180</xdr:colOff>
                    <xdr:row>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22" name="Check Box 342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99</xdr:row>
                    <xdr:rowOff>99060</xdr:rowOff>
                  </from>
                  <to>
                    <xdr:col>4</xdr:col>
                    <xdr:colOff>304800</xdr:colOff>
                    <xdr:row>99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23" name="Check Box 343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99</xdr:row>
                    <xdr:rowOff>99060</xdr:rowOff>
                  </from>
                  <to>
                    <xdr:col>5</xdr:col>
                    <xdr:colOff>304800</xdr:colOff>
                    <xdr:row>99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24" name="Check Box 344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99</xdr:row>
                    <xdr:rowOff>99060</xdr:rowOff>
                  </from>
                  <to>
                    <xdr:col>6</xdr:col>
                    <xdr:colOff>327660</xdr:colOff>
                    <xdr:row>99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25" name="Check Box 345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100</xdr:row>
                    <xdr:rowOff>99060</xdr:rowOff>
                  </from>
                  <to>
                    <xdr:col>4</xdr:col>
                    <xdr:colOff>304800</xdr:colOff>
                    <xdr:row>100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26" name="Check Box 346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100</xdr:row>
                    <xdr:rowOff>99060</xdr:rowOff>
                  </from>
                  <to>
                    <xdr:col>5</xdr:col>
                    <xdr:colOff>304800</xdr:colOff>
                    <xdr:row>100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27" name="Check Box 347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100</xdr:row>
                    <xdr:rowOff>99060</xdr:rowOff>
                  </from>
                  <to>
                    <xdr:col>6</xdr:col>
                    <xdr:colOff>327660</xdr:colOff>
                    <xdr:row>100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28" name="Check Box 348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103</xdr:row>
                    <xdr:rowOff>99060</xdr:rowOff>
                  </from>
                  <to>
                    <xdr:col>4</xdr:col>
                    <xdr:colOff>304800</xdr:colOff>
                    <xdr:row>103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29" name="Check Box 349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103</xdr:row>
                    <xdr:rowOff>99060</xdr:rowOff>
                  </from>
                  <to>
                    <xdr:col>5</xdr:col>
                    <xdr:colOff>304800</xdr:colOff>
                    <xdr:row>103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30" name="Check Box 350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103</xdr:row>
                    <xdr:rowOff>99060</xdr:rowOff>
                  </from>
                  <to>
                    <xdr:col>6</xdr:col>
                    <xdr:colOff>327660</xdr:colOff>
                    <xdr:row>103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31" name="Check Box 351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104</xdr:row>
                    <xdr:rowOff>99060</xdr:rowOff>
                  </from>
                  <to>
                    <xdr:col>4</xdr:col>
                    <xdr:colOff>304800</xdr:colOff>
                    <xdr:row>104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32" name="Check Box 352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104</xdr:row>
                    <xdr:rowOff>99060</xdr:rowOff>
                  </from>
                  <to>
                    <xdr:col>5</xdr:col>
                    <xdr:colOff>304800</xdr:colOff>
                    <xdr:row>104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33" name="Check Box 353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104</xdr:row>
                    <xdr:rowOff>99060</xdr:rowOff>
                  </from>
                  <to>
                    <xdr:col>6</xdr:col>
                    <xdr:colOff>327660</xdr:colOff>
                    <xdr:row>104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34" name="Check Box 354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105</xdr:row>
                    <xdr:rowOff>99060</xdr:rowOff>
                  </from>
                  <to>
                    <xdr:col>4</xdr:col>
                    <xdr:colOff>304800</xdr:colOff>
                    <xdr:row>105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35" name="Check Box 355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105</xdr:row>
                    <xdr:rowOff>99060</xdr:rowOff>
                  </from>
                  <to>
                    <xdr:col>5</xdr:col>
                    <xdr:colOff>304800</xdr:colOff>
                    <xdr:row>105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36" name="Check Box 356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105</xdr:row>
                    <xdr:rowOff>99060</xdr:rowOff>
                  </from>
                  <to>
                    <xdr:col>6</xdr:col>
                    <xdr:colOff>327660</xdr:colOff>
                    <xdr:row>105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37" name="Check Box 357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108</xdr:row>
                    <xdr:rowOff>99060</xdr:rowOff>
                  </from>
                  <to>
                    <xdr:col>4</xdr:col>
                    <xdr:colOff>304800</xdr:colOff>
                    <xdr:row>108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38" name="Check Box 358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108</xdr:row>
                    <xdr:rowOff>99060</xdr:rowOff>
                  </from>
                  <to>
                    <xdr:col>5</xdr:col>
                    <xdr:colOff>304800</xdr:colOff>
                    <xdr:row>108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39" name="Check Box 359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108</xdr:row>
                    <xdr:rowOff>99060</xdr:rowOff>
                  </from>
                  <to>
                    <xdr:col>6</xdr:col>
                    <xdr:colOff>327660</xdr:colOff>
                    <xdr:row>108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40" name="Check Box 360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109</xdr:row>
                    <xdr:rowOff>99060</xdr:rowOff>
                  </from>
                  <to>
                    <xdr:col>4</xdr:col>
                    <xdr:colOff>304800</xdr:colOff>
                    <xdr:row>109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41" name="Check Box 361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109</xdr:row>
                    <xdr:rowOff>99060</xdr:rowOff>
                  </from>
                  <to>
                    <xdr:col>5</xdr:col>
                    <xdr:colOff>304800</xdr:colOff>
                    <xdr:row>109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42" name="Check Box 362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109</xdr:row>
                    <xdr:rowOff>99060</xdr:rowOff>
                  </from>
                  <to>
                    <xdr:col>6</xdr:col>
                    <xdr:colOff>327660</xdr:colOff>
                    <xdr:row>109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43" name="Check Box 366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82</xdr:row>
                    <xdr:rowOff>99060</xdr:rowOff>
                  </from>
                  <to>
                    <xdr:col>4</xdr:col>
                    <xdr:colOff>304800</xdr:colOff>
                    <xdr:row>82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44" name="Check Box 367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82</xdr:row>
                    <xdr:rowOff>99060</xdr:rowOff>
                  </from>
                  <to>
                    <xdr:col>5</xdr:col>
                    <xdr:colOff>304800</xdr:colOff>
                    <xdr:row>82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45" name="Check Box 368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82</xdr:row>
                    <xdr:rowOff>99060</xdr:rowOff>
                  </from>
                  <to>
                    <xdr:col>6</xdr:col>
                    <xdr:colOff>327660</xdr:colOff>
                    <xdr:row>82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246" name="Check Box 376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91</xdr:row>
                    <xdr:rowOff>99060</xdr:rowOff>
                  </from>
                  <to>
                    <xdr:col>5</xdr:col>
                    <xdr:colOff>304800</xdr:colOff>
                    <xdr:row>91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247" name="Check Box 379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92</xdr:row>
                    <xdr:rowOff>99060</xdr:rowOff>
                  </from>
                  <to>
                    <xdr:col>5</xdr:col>
                    <xdr:colOff>304800</xdr:colOff>
                    <xdr:row>92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48" name="Check Box 315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70</xdr:row>
                    <xdr:rowOff>99060</xdr:rowOff>
                  </from>
                  <to>
                    <xdr:col>4</xdr:col>
                    <xdr:colOff>304800</xdr:colOff>
                    <xdr:row>70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49" name="Check Box 316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70</xdr:row>
                    <xdr:rowOff>99060</xdr:rowOff>
                  </from>
                  <to>
                    <xdr:col>5</xdr:col>
                    <xdr:colOff>304800</xdr:colOff>
                    <xdr:row>70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50" name="Check Box 317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70</xdr:row>
                    <xdr:rowOff>99060</xdr:rowOff>
                  </from>
                  <to>
                    <xdr:col>6</xdr:col>
                    <xdr:colOff>327660</xdr:colOff>
                    <xdr:row>70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51" name="Check Box 318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74</xdr:row>
                    <xdr:rowOff>99060</xdr:rowOff>
                  </from>
                  <to>
                    <xdr:col>4</xdr:col>
                    <xdr:colOff>304800</xdr:colOff>
                    <xdr:row>74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52" name="Check Box 319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74</xdr:row>
                    <xdr:rowOff>99060</xdr:rowOff>
                  </from>
                  <to>
                    <xdr:col>5</xdr:col>
                    <xdr:colOff>304800</xdr:colOff>
                    <xdr:row>74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53" name="Check Box 320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74</xdr:row>
                    <xdr:rowOff>99060</xdr:rowOff>
                  </from>
                  <to>
                    <xdr:col>6</xdr:col>
                    <xdr:colOff>327660</xdr:colOff>
                    <xdr:row>74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54" name="Check Box 363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73</xdr:row>
                    <xdr:rowOff>99060</xdr:rowOff>
                  </from>
                  <to>
                    <xdr:col>4</xdr:col>
                    <xdr:colOff>304800</xdr:colOff>
                    <xdr:row>73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255" name="Check Box 364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73</xdr:row>
                    <xdr:rowOff>99060</xdr:rowOff>
                  </from>
                  <to>
                    <xdr:col>5</xdr:col>
                    <xdr:colOff>304800</xdr:colOff>
                    <xdr:row>73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256" name="Check Box 365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73</xdr:row>
                    <xdr:rowOff>99060</xdr:rowOff>
                  </from>
                  <to>
                    <xdr:col>6</xdr:col>
                    <xdr:colOff>327660</xdr:colOff>
                    <xdr:row>73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57" name="Check Box 381">
              <controlPr locked="0" defaultSize="0" autoFill="0" autoLine="0" autoPict="0" altText="_x000a_">
                <anchor moveWithCells="1">
                  <from>
                    <xdr:col>4</xdr:col>
                    <xdr:colOff>45720</xdr:colOff>
                    <xdr:row>21</xdr:row>
                    <xdr:rowOff>106680</xdr:rowOff>
                  </from>
                  <to>
                    <xdr:col>4</xdr:col>
                    <xdr:colOff>259080</xdr:colOff>
                    <xdr:row>21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258" name="Check Box 382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99060</xdr:rowOff>
                  </from>
                  <to>
                    <xdr:col>5</xdr:col>
                    <xdr:colOff>304800</xdr:colOff>
                    <xdr:row>21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59" name="Check Box 383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21</xdr:row>
                    <xdr:rowOff>99060</xdr:rowOff>
                  </from>
                  <to>
                    <xdr:col>6</xdr:col>
                    <xdr:colOff>297180</xdr:colOff>
                    <xdr:row>21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60" name="Check Box 390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90</xdr:row>
                    <xdr:rowOff>68580</xdr:rowOff>
                  </from>
                  <to>
                    <xdr:col>4</xdr:col>
                    <xdr:colOff>297180</xdr:colOff>
                    <xdr:row>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61" name="Check Box 391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90</xdr:row>
                    <xdr:rowOff>68580</xdr:rowOff>
                  </from>
                  <to>
                    <xdr:col>6</xdr:col>
                    <xdr:colOff>304800</xdr:colOff>
                    <xdr:row>90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62" name="Check Box 392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91</xdr:row>
                    <xdr:rowOff>99060</xdr:rowOff>
                  </from>
                  <to>
                    <xdr:col>4</xdr:col>
                    <xdr:colOff>289560</xdr:colOff>
                    <xdr:row>91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263" name="Check Box 393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91</xdr:row>
                    <xdr:rowOff>99060</xdr:rowOff>
                  </from>
                  <to>
                    <xdr:col>6</xdr:col>
                    <xdr:colOff>297180</xdr:colOff>
                    <xdr:row>91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264" name="Check Box 394">
              <controlPr locked="0" defaultSize="0" autoFill="0" autoLine="0" autoPict="0">
                <anchor moveWithCells="1">
                  <from>
                    <xdr:col>4</xdr:col>
                    <xdr:colOff>68580</xdr:colOff>
                    <xdr:row>92</xdr:row>
                    <xdr:rowOff>106680</xdr:rowOff>
                  </from>
                  <to>
                    <xdr:col>4</xdr:col>
                    <xdr:colOff>289560</xdr:colOff>
                    <xdr:row>92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65" name="Check Box 395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92</xdr:row>
                    <xdr:rowOff>106680</xdr:rowOff>
                  </from>
                  <to>
                    <xdr:col>6</xdr:col>
                    <xdr:colOff>297180</xdr:colOff>
                    <xdr:row>92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266" name="Check Box 396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27</xdr:row>
                    <xdr:rowOff>68580</xdr:rowOff>
                  </from>
                  <to>
                    <xdr:col>6</xdr:col>
                    <xdr:colOff>304800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267" name="Check Box 397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27</xdr:row>
                    <xdr:rowOff>68580</xdr:rowOff>
                  </from>
                  <to>
                    <xdr:col>4</xdr:col>
                    <xdr:colOff>297180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268" name="Check Box 398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27</xdr:row>
                    <xdr:rowOff>68580</xdr:rowOff>
                  </from>
                  <to>
                    <xdr:col>5</xdr:col>
                    <xdr:colOff>297180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269" name="Check Box 399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152</xdr:row>
                    <xdr:rowOff>121920</xdr:rowOff>
                  </from>
                  <to>
                    <xdr:col>4</xdr:col>
                    <xdr:colOff>289560</xdr:colOff>
                    <xdr:row>152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270" name="Check Box 400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152</xdr:row>
                    <xdr:rowOff>121920</xdr:rowOff>
                  </from>
                  <to>
                    <xdr:col>5</xdr:col>
                    <xdr:colOff>289560</xdr:colOff>
                    <xdr:row>152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271" name="Check Box 401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152</xdr:row>
                    <xdr:rowOff>121920</xdr:rowOff>
                  </from>
                  <to>
                    <xdr:col>6</xdr:col>
                    <xdr:colOff>297180</xdr:colOff>
                    <xdr:row>152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272" name="Check Box 402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153</xdr:row>
                    <xdr:rowOff>121920</xdr:rowOff>
                  </from>
                  <to>
                    <xdr:col>4</xdr:col>
                    <xdr:colOff>297180</xdr:colOff>
                    <xdr:row>153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273" name="Check Box 403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153</xdr:row>
                    <xdr:rowOff>121920</xdr:rowOff>
                  </from>
                  <to>
                    <xdr:col>5</xdr:col>
                    <xdr:colOff>289560</xdr:colOff>
                    <xdr:row>153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274" name="Check Box 404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153</xdr:row>
                    <xdr:rowOff>121920</xdr:rowOff>
                  </from>
                  <to>
                    <xdr:col>6</xdr:col>
                    <xdr:colOff>297180</xdr:colOff>
                    <xdr:row>153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275" name="Check Box 408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119</xdr:row>
                    <xdr:rowOff>106680</xdr:rowOff>
                  </from>
                  <to>
                    <xdr:col>4</xdr:col>
                    <xdr:colOff>304800</xdr:colOff>
                    <xdr:row>119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276" name="Check Box 409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119</xdr:row>
                    <xdr:rowOff>114300</xdr:rowOff>
                  </from>
                  <to>
                    <xdr:col>5</xdr:col>
                    <xdr:colOff>304800</xdr:colOff>
                    <xdr:row>119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277" name="Check Box 410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119</xdr:row>
                    <xdr:rowOff>121920</xdr:rowOff>
                  </from>
                  <to>
                    <xdr:col>6</xdr:col>
                    <xdr:colOff>335280</xdr:colOff>
                    <xdr:row>119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278" name="Check Box 411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27</xdr:row>
                    <xdr:rowOff>68580</xdr:rowOff>
                  </from>
                  <to>
                    <xdr:col>6</xdr:col>
                    <xdr:colOff>304800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279" name="Check Box 412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27</xdr:row>
                    <xdr:rowOff>68580</xdr:rowOff>
                  </from>
                  <to>
                    <xdr:col>4</xdr:col>
                    <xdr:colOff>297180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280" name="Check Box 413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27</xdr:row>
                    <xdr:rowOff>68580</xdr:rowOff>
                  </from>
                  <to>
                    <xdr:col>5</xdr:col>
                    <xdr:colOff>297180</xdr:colOff>
                    <xdr:row>27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281" name="Check Box 420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41</xdr:row>
                    <xdr:rowOff>99060</xdr:rowOff>
                  </from>
                  <to>
                    <xdr:col>4</xdr:col>
                    <xdr:colOff>297180</xdr:colOff>
                    <xdr:row>41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282" name="Check Box 421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41</xdr:row>
                    <xdr:rowOff>99060</xdr:rowOff>
                  </from>
                  <to>
                    <xdr:col>5</xdr:col>
                    <xdr:colOff>297180</xdr:colOff>
                    <xdr:row>41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283" name="Check Box 422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41</xdr:row>
                    <xdr:rowOff>99060</xdr:rowOff>
                  </from>
                  <to>
                    <xdr:col>6</xdr:col>
                    <xdr:colOff>304800</xdr:colOff>
                    <xdr:row>41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284" name="Check Box 432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72</xdr:row>
                    <xdr:rowOff>99060</xdr:rowOff>
                  </from>
                  <to>
                    <xdr:col>4</xdr:col>
                    <xdr:colOff>304800</xdr:colOff>
                    <xdr:row>72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285" name="Check Box 433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72</xdr:row>
                    <xdr:rowOff>99060</xdr:rowOff>
                  </from>
                  <to>
                    <xdr:col>5</xdr:col>
                    <xdr:colOff>304800</xdr:colOff>
                    <xdr:row>72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286" name="Check Box 434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72</xdr:row>
                    <xdr:rowOff>99060</xdr:rowOff>
                  </from>
                  <to>
                    <xdr:col>6</xdr:col>
                    <xdr:colOff>327660</xdr:colOff>
                    <xdr:row>72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287" name="Check Box 440">
              <controlPr locked="0" defaultSize="0" autoFill="0" autoLine="0" autoPict="0">
                <anchor moveWithCells="1">
                  <from>
                    <xdr:col>6</xdr:col>
                    <xdr:colOff>99060</xdr:colOff>
                    <xdr:row>173</xdr:row>
                    <xdr:rowOff>350520</xdr:rowOff>
                  </from>
                  <to>
                    <xdr:col>6</xdr:col>
                    <xdr:colOff>335280</xdr:colOff>
                    <xdr:row>173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288" name="Check Box 450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43</xdr:row>
                    <xdr:rowOff>76200</xdr:rowOff>
                  </from>
                  <to>
                    <xdr:col>4</xdr:col>
                    <xdr:colOff>289560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289" name="Check Box 451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43</xdr:row>
                    <xdr:rowOff>76200</xdr:rowOff>
                  </from>
                  <to>
                    <xdr:col>5</xdr:col>
                    <xdr:colOff>289560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290" name="Check Box 452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43</xdr:row>
                    <xdr:rowOff>76200</xdr:rowOff>
                  </from>
                  <to>
                    <xdr:col>6</xdr:col>
                    <xdr:colOff>304800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291" name="Check Box 453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42</xdr:row>
                    <xdr:rowOff>144780</xdr:rowOff>
                  </from>
                  <to>
                    <xdr:col>6</xdr:col>
                    <xdr:colOff>297180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292" name="Check Box 454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42</xdr:row>
                    <xdr:rowOff>144780</xdr:rowOff>
                  </from>
                  <to>
                    <xdr:col>4</xdr:col>
                    <xdr:colOff>289560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293" name="Check Box 455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42</xdr:row>
                    <xdr:rowOff>137160</xdr:rowOff>
                  </from>
                  <to>
                    <xdr:col>5</xdr:col>
                    <xdr:colOff>289560</xdr:colOff>
                    <xdr:row>42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294" name="Check Box 459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44</xdr:row>
                    <xdr:rowOff>83820</xdr:rowOff>
                  </from>
                  <to>
                    <xdr:col>4</xdr:col>
                    <xdr:colOff>297180</xdr:colOff>
                    <xdr:row>44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295" name="Check Box 460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44</xdr:row>
                    <xdr:rowOff>83820</xdr:rowOff>
                  </from>
                  <to>
                    <xdr:col>5</xdr:col>
                    <xdr:colOff>297180</xdr:colOff>
                    <xdr:row>44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296" name="Check Box 461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44</xdr:row>
                    <xdr:rowOff>83820</xdr:rowOff>
                  </from>
                  <to>
                    <xdr:col>6</xdr:col>
                    <xdr:colOff>312420</xdr:colOff>
                    <xdr:row>44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297" name="Check Box 462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39</xdr:row>
                    <xdr:rowOff>99060</xdr:rowOff>
                  </from>
                  <to>
                    <xdr:col>4</xdr:col>
                    <xdr:colOff>289560</xdr:colOff>
                    <xdr:row>39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298" name="Check Box 463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39</xdr:row>
                    <xdr:rowOff>83820</xdr:rowOff>
                  </from>
                  <to>
                    <xdr:col>5</xdr:col>
                    <xdr:colOff>289560</xdr:colOff>
                    <xdr:row>39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299" name="Check Box 464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39</xdr:row>
                    <xdr:rowOff>83820</xdr:rowOff>
                  </from>
                  <to>
                    <xdr:col>6</xdr:col>
                    <xdr:colOff>289560</xdr:colOff>
                    <xdr:row>39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300" name="Check Box 467">
              <controlPr locked="0" defaultSize="0" autoFill="0" autoLine="0" autoPict="0">
                <anchor moveWithCells="1">
                  <from>
                    <xdr:col>6</xdr:col>
                    <xdr:colOff>99060</xdr:colOff>
                    <xdr:row>174</xdr:row>
                    <xdr:rowOff>297180</xdr:rowOff>
                  </from>
                  <to>
                    <xdr:col>6</xdr:col>
                    <xdr:colOff>350520</xdr:colOff>
                    <xdr:row>174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301" name="Check Box 468">
              <controlPr locked="0" defaultSize="0" autoFill="0" autoLine="0" autoPict="0">
                <anchor moveWithCells="1">
                  <from>
                    <xdr:col>6</xdr:col>
                    <xdr:colOff>99060</xdr:colOff>
                    <xdr:row>175</xdr:row>
                    <xdr:rowOff>297180</xdr:rowOff>
                  </from>
                  <to>
                    <xdr:col>6</xdr:col>
                    <xdr:colOff>350520</xdr:colOff>
                    <xdr:row>175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302" name="Check Box 469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71</xdr:row>
                    <xdr:rowOff>76200</xdr:rowOff>
                  </from>
                  <to>
                    <xdr:col>4</xdr:col>
                    <xdr:colOff>304800</xdr:colOff>
                    <xdr:row>71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303" name="Check Box 470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71</xdr:row>
                    <xdr:rowOff>76200</xdr:rowOff>
                  </from>
                  <to>
                    <xdr:col>5</xdr:col>
                    <xdr:colOff>304800</xdr:colOff>
                    <xdr:row>71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304" name="Check Box 471">
              <controlPr locked="0" defaultSize="0" autoFill="0" autoLine="0" autoPict="0">
                <anchor moveWithCells="1">
                  <from>
                    <xdr:col>6</xdr:col>
                    <xdr:colOff>68580</xdr:colOff>
                    <xdr:row>71</xdr:row>
                    <xdr:rowOff>76200</xdr:rowOff>
                  </from>
                  <to>
                    <xdr:col>6</xdr:col>
                    <xdr:colOff>327660</xdr:colOff>
                    <xdr:row>71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5c4f9-978c-4c30-8777-67803b1281e8">
      <Terms xmlns="http://schemas.microsoft.com/office/infopath/2007/PartnerControls"/>
    </lcf76f155ced4ddcb4097134ff3c332f>
    <TaxCatchAll xmlns="239123c5-1dd3-4918-96b3-0c2066a1f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381B8945552046BF76F930494B358B" ma:contentTypeVersion="14" ma:contentTypeDescription="Create a new document." ma:contentTypeScope="" ma:versionID="5bd59b8ce68b9db1a43f9746de95f48a">
  <xsd:schema xmlns:xsd="http://www.w3.org/2001/XMLSchema" xmlns:xs="http://www.w3.org/2001/XMLSchema" xmlns:p="http://schemas.microsoft.com/office/2006/metadata/properties" xmlns:ns2="6aa5c4f9-978c-4c30-8777-67803b1281e8" xmlns:ns3="239123c5-1dd3-4918-96b3-0c2066a1f079" targetNamespace="http://schemas.microsoft.com/office/2006/metadata/properties" ma:root="true" ma:fieldsID="a32fb3171c6f1f712efac13acc2c713f" ns2:_="" ns3:_="">
    <xsd:import namespace="6aa5c4f9-978c-4c30-8777-67803b1281e8"/>
    <xsd:import namespace="239123c5-1dd3-4918-96b3-0c2066a1f0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5c4f9-978c-4c30-8777-67803b128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23c5-1dd3-4918-96b3-0c2066a1f0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a631b9c-bb72-4184-8210-30450b3f97ea}" ma:internalName="TaxCatchAll" ma:showField="CatchAllData" ma:web="239123c5-1dd3-4918-96b3-0c2066a1f0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DD3DA9-6066-430A-91CE-9C36F00654E1}">
  <ds:schemaRefs>
    <ds:schemaRef ds:uri="http://schemas.microsoft.com/office/2006/documentManagement/types"/>
    <ds:schemaRef ds:uri="http://purl.org/dc/elements/1.1/"/>
    <ds:schemaRef ds:uri="239123c5-1dd3-4918-96b3-0c2066a1f079"/>
    <ds:schemaRef ds:uri="6aa5c4f9-978c-4c30-8777-67803b1281e8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2D746B-33DC-401E-A2D9-EF7106A87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5c4f9-978c-4c30-8777-67803b1281e8"/>
    <ds:schemaRef ds:uri="239123c5-1dd3-4918-96b3-0c2066a1f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0F4C2A-474C-4D73-8315-48C689C61C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GreenGov Checklist</vt:lpstr>
      <vt:lpstr>'GreenGov Checklist'!Print_Area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Reis, Matthew</dc:creator>
  <cp:keywords/>
  <dc:description/>
  <cp:lastModifiedBy>Reis, Matthew</cp:lastModifiedBy>
  <cp:revision/>
  <cp:lastPrinted>2024-11-06T13:14:00Z</cp:lastPrinted>
  <dcterms:created xsi:type="dcterms:W3CDTF">2019-07-31T12:45:00Z</dcterms:created>
  <dcterms:modified xsi:type="dcterms:W3CDTF">2025-12-01T21:04:48Z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0x0101006C381B8945552046BF76F930494B358B</vt:lpwstr>
  </property>
  <property fmtid="{D5CDD505-2E9C-101B-9397-08002B2CF9AE}" pid="3" name="CofWorkbookId">
    <vt:lpwstr>d40286c3-9301-4c75-996b-123e105d814b</vt:lpwstr>
  </property>
  <property fmtid="{D5CDD505-2E9C-101B-9397-08002B2CF9AE}" pid="4" name="Order">
    <vt:r8>10000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</Properties>
</file>