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Y:\OBShares\RACP\RACP\Website\Current Website Docs\"/>
    </mc:Choice>
  </mc:AlternateContent>
  <xr:revisionPtr revIDLastSave="0" documentId="13_ncr:1_{EDD24839-04C5-4AD1-9327-9732AEC369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late" sheetId="4" r:id="rId1"/>
    <sheet name="Example" sheetId="3" r:id="rId2"/>
  </sheets>
  <definedNames>
    <definedName name="_xlnm.Print_Area" localSheetId="1">Example!$A$1:$W$51</definedName>
    <definedName name="_xlnm.Print_Area" localSheetId="0">Template!$A$1:$W$51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4" i="4" l="1"/>
  <c r="U39" i="4"/>
  <c r="T39" i="4"/>
  <c r="S39" i="4"/>
  <c r="R39" i="4"/>
  <c r="R41" i="4" s="1"/>
  <c r="Q39" i="4"/>
  <c r="P39" i="4"/>
  <c r="O39" i="4"/>
  <c r="N39" i="4"/>
  <c r="M39" i="4"/>
  <c r="L39" i="4"/>
  <c r="K39" i="4"/>
  <c r="J39" i="4"/>
  <c r="I39" i="4"/>
  <c r="I46" i="4" s="1"/>
  <c r="G39" i="4"/>
  <c r="G46" i="4" s="1"/>
  <c r="F39" i="4"/>
  <c r="W38" i="4"/>
  <c r="H38" i="4"/>
  <c r="W37" i="4"/>
  <c r="H37" i="4"/>
  <c r="W36" i="4"/>
  <c r="H36" i="4"/>
  <c r="W35" i="4"/>
  <c r="H35" i="4"/>
  <c r="W34" i="4"/>
  <c r="H34" i="4"/>
  <c r="W33" i="4"/>
  <c r="H33" i="4"/>
  <c r="W32" i="4"/>
  <c r="H32" i="4"/>
  <c r="W31" i="4"/>
  <c r="H31" i="4"/>
  <c r="W30" i="4"/>
  <c r="H30" i="4"/>
  <c r="W29" i="4"/>
  <c r="H29" i="4"/>
  <c r="W28" i="4"/>
  <c r="H28" i="4"/>
  <c r="W27" i="4"/>
  <c r="H27" i="4"/>
  <c r="U26" i="4"/>
  <c r="A25" i="4"/>
  <c r="U23" i="4"/>
  <c r="U41" i="4" s="1"/>
  <c r="T23" i="4"/>
  <c r="S23" i="4"/>
  <c r="R23" i="4"/>
  <c r="Q23" i="4"/>
  <c r="Q41" i="4" s="1"/>
  <c r="P23" i="4"/>
  <c r="O23" i="4"/>
  <c r="O41" i="4" s="1"/>
  <c r="N23" i="4"/>
  <c r="N41" i="4" s="1"/>
  <c r="M23" i="4"/>
  <c r="M41" i="4" s="1"/>
  <c r="L23" i="4"/>
  <c r="K23" i="4"/>
  <c r="J23" i="4"/>
  <c r="I23" i="4"/>
  <c r="I41" i="4" s="1"/>
  <c r="G23" i="4"/>
  <c r="G45" i="4" s="1"/>
  <c r="F23" i="4"/>
  <c r="W22" i="4"/>
  <c r="H22" i="4"/>
  <c r="W21" i="4"/>
  <c r="H21" i="4"/>
  <c r="W20" i="4"/>
  <c r="H20" i="4"/>
  <c r="W19" i="4"/>
  <c r="H19" i="4"/>
  <c r="W18" i="4"/>
  <c r="H18" i="4"/>
  <c r="W17" i="4"/>
  <c r="H17" i="4"/>
  <c r="W16" i="4"/>
  <c r="H16" i="4"/>
  <c r="W15" i="4"/>
  <c r="H15" i="4"/>
  <c r="H14" i="4"/>
  <c r="W14" i="4" s="1"/>
  <c r="H13" i="4"/>
  <c r="W13" i="4" s="1"/>
  <c r="H12" i="4"/>
  <c r="W12" i="4" s="1"/>
  <c r="H11" i="4"/>
  <c r="W11" i="4" s="1"/>
  <c r="H10" i="4"/>
  <c r="W10" i="4" s="1"/>
  <c r="H9" i="4"/>
  <c r="W9" i="4" s="1"/>
  <c r="H8" i="4"/>
  <c r="W8" i="4" s="1"/>
  <c r="W7" i="4"/>
  <c r="H7" i="4"/>
  <c r="W28" i="3"/>
  <c r="W29" i="3"/>
  <c r="H28" i="3"/>
  <c r="H29" i="3"/>
  <c r="H30" i="3"/>
  <c r="W30" i="3" s="1"/>
  <c r="H31" i="3"/>
  <c r="W31" i="3" s="1"/>
  <c r="H32" i="3"/>
  <c r="W32" i="3" s="1"/>
  <c r="H33" i="3"/>
  <c r="W33" i="3" s="1"/>
  <c r="H7" i="3"/>
  <c r="W7" i="3" s="1"/>
  <c r="U44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G39" i="3"/>
  <c r="G46" i="3" s="1"/>
  <c r="F39" i="3"/>
  <c r="H38" i="3"/>
  <c r="W38" i="3" s="1"/>
  <c r="H37" i="3"/>
  <c r="W37" i="3" s="1"/>
  <c r="H36" i="3"/>
  <c r="W36" i="3" s="1"/>
  <c r="H35" i="3"/>
  <c r="W35" i="3" s="1"/>
  <c r="H34" i="3"/>
  <c r="W34" i="3" s="1"/>
  <c r="H27" i="3"/>
  <c r="W27" i="3" s="1"/>
  <c r="U26" i="3"/>
  <c r="A25" i="3"/>
  <c r="U23" i="3"/>
  <c r="T23" i="3"/>
  <c r="S23" i="3"/>
  <c r="R23" i="3"/>
  <c r="R41" i="3" s="1"/>
  <c r="Q23" i="3"/>
  <c r="P23" i="3"/>
  <c r="O23" i="3"/>
  <c r="N23" i="3"/>
  <c r="N41" i="3" s="1"/>
  <c r="M23" i="3"/>
  <c r="L23" i="3"/>
  <c r="K23" i="3"/>
  <c r="J23" i="3"/>
  <c r="J41" i="3" s="1"/>
  <c r="I23" i="3"/>
  <c r="G23" i="3"/>
  <c r="F23" i="3"/>
  <c r="W22" i="3"/>
  <c r="H22" i="3"/>
  <c r="W21" i="3"/>
  <c r="H21" i="3"/>
  <c r="W20" i="3"/>
  <c r="H20" i="3"/>
  <c r="W19" i="3"/>
  <c r="H19" i="3"/>
  <c r="W18" i="3"/>
  <c r="H18" i="3"/>
  <c r="W17" i="3"/>
  <c r="H17" i="3"/>
  <c r="W16" i="3"/>
  <c r="H16" i="3"/>
  <c r="W15" i="3"/>
  <c r="H15" i="3"/>
  <c r="H14" i="3"/>
  <c r="W14" i="3" s="1"/>
  <c r="H13" i="3"/>
  <c r="W13" i="3" s="1"/>
  <c r="H12" i="3"/>
  <c r="W12" i="3" s="1"/>
  <c r="H11" i="3"/>
  <c r="W11" i="3" s="1"/>
  <c r="H10" i="3"/>
  <c r="W10" i="3" s="1"/>
  <c r="H9" i="3"/>
  <c r="W9" i="3" s="1"/>
  <c r="H8" i="3"/>
  <c r="W8" i="3" s="1"/>
  <c r="J41" i="4" l="1"/>
  <c r="K41" i="4"/>
  <c r="S41" i="4"/>
  <c r="H39" i="4"/>
  <c r="W23" i="4"/>
  <c r="J46" i="4"/>
  <c r="K46" i="4" s="1"/>
  <c r="G48" i="4"/>
  <c r="W39" i="4"/>
  <c r="I50" i="4"/>
  <c r="I51" i="4" s="1"/>
  <c r="H23" i="4"/>
  <c r="G41" i="4"/>
  <c r="L41" i="4"/>
  <c r="P41" i="4"/>
  <c r="T41" i="4"/>
  <c r="I45" i="4"/>
  <c r="I48" i="4" s="1"/>
  <c r="H23" i="3"/>
  <c r="W23" i="3" s="1"/>
  <c r="I46" i="3"/>
  <c r="J46" i="3" s="1"/>
  <c r="G41" i="3"/>
  <c r="L41" i="3"/>
  <c r="P41" i="3"/>
  <c r="T41" i="3"/>
  <c r="H39" i="3"/>
  <c r="W39" i="3" s="1"/>
  <c r="I45" i="3"/>
  <c r="I41" i="3"/>
  <c r="K41" i="3"/>
  <c r="M41" i="3"/>
  <c r="O41" i="3"/>
  <c r="Q41" i="3"/>
  <c r="S41" i="3"/>
  <c r="U41" i="3"/>
  <c r="G45" i="3"/>
  <c r="G48" i="3" s="1"/>
  <c r="L46" i="4" l="1"/>
  <c r="J45" i="4"/>
  <c r="J50" i="4" s="1"/>
  <c r="J51" i="4" s="1"/>
  <c r="I48" i="3"/>
  <c r="J45" i="3"/>
  <c r="J50" i="3" s="1"/>
  <c r="J51" i="3" s="1"/>
  <c r="I50" i="3"/>
  <c r="I51" i="3" s="1"/>
  <c r="K46" i="3"/>
  <c r="J48" i="4" l="1"/>
  <c r="K45" i="4"/>
  <c r="M46" i="4"/>
  <c r="J48" i="3"/>
  <c r="K45" i="3"/>
  <c r="K50" i="3" s="1"/>
  <c r="K51" i="3" s="1"/>
  <c r="L46" i="3"/>
  <c r="N46" i="4" l="1"/>
  <c r="K48" i="4"/>
  <c r="L45" i="4"/>
  <c r="K50" i="4"/>
  <c r="K51" i="4" s="1"/>
  <c r="L45" i="3"/>
  <c r="L48" i="3" s="1"/>
  <c r="K48" i="3"/>
  <c r="M46" i="3"/>
  <c r="L48" i="4" l="1"/>
  <c r="M45" i="4"/>
  <c r="L50" i="4"/>
  <c r="L51" i="4" s="1"/>
  <c r="O46" i="4"/>
  <c r="L50" i="3"/>
  <c r="L51" i="3" s="1"/>
  <c r="M45" i="3"/>
  <c r="M48" i="3" s="1"/>
  <c r="M50" i="3"/>
  <c r="M51" i="3" s="1"/>
  <c r="N46" i="3"/>
  <c r="N45" i="3" l="1"/>
  <c r="M48" i="4"/>
  <c r="N45" i="4"/>
  <c r="M50" i="4"/>
  <c r="M51" i="4" s="1"/>
  <c r="P46" i="4"/>
  <c r="N48" i="3"/>
  <c r="O45" i="3"/>
  <c r="N50" i="3"/>
  <c r="N51" i="3" s="1"/>
  <c r="O46" i="3"/>
  <c r="Q46" i="4" l="1"/>
  <c r="O45" i="4"/>
  <c r="N48" i="4"/>
  <c r="N50" i="4"/>
  <c r="N51" i="4" s="1"/>
  <c r="O50" i="3"/>
  <c r="O51" i="3" s="1"/>
  <c r="P46" i="3"/>
  <c r="O48" i="3"/>
  <c r="P45" i="3"/>
  <c r="O48" i="4" l="1"/>
  <c r="P45" i="4"/>
  <c r="O50" i="4"/>
  <c r="O51" i="4" s="1"/>
  <c r="R46" i="4"/>
  <c r="P48" i="3"/>
  <c r="Q45" i="3"/>
  <c r="P50" i="3"/>
  <c r="P51" i="3" s="1"/>
  <c r="Q46" i="3"/>
  <c r="S46" i="4" l="1"/>
  <c r="P48" i="4"/>
  <c r="Q45" i="4"/>
  <c r="P50" i="4"/>
  <c r="P51" i="4" s="1"/>
  <c r="Q50" i="3"/>
  <c r="Q51" i="3" s="1"/>
  <c r="R46" i="3"/>
  <c r="Q48" i="3"/>
  <c r="R45" i="3"/>
  <c r="T46" i="4" l="1"/>
  <c r="Q48" i="4"/>
  <c r="R45" i="4"/>
  <c r="Q50" i="4"/>
  <c r="Q51" i="4" s="1"/>
  <c r="R48" i="3"/>
  <c r="S45" i="3"/>
  <c r="R50" i="3"/>
  <c r="R51" i="3" s="1"/>
  <c r="S46" i="3"/>
  <c r="R48" i="4" l="1"/>
  <c r="S45" i="4"/>
  <c r="R50" i="4"/>
  <c r="R51" i="4" s="1"/>
  <c r="U46" i="4"/>
  <c r="S50" i="3"/>
  <c r="S51" i="3" s="1"/>
  <c r="T46" i="3"/>
  <c r="S48" i="3"/>
  <c r="T45" i="3"/>
  <c r="S48" i="4" l="1"/>
  <c r="T45" i="4"/>
  <c r="S50" i="4"/>
  <c r="S51" i="4" s="1"/>
  <c r="T48" i="3"/>
  <c r="U45" i="3"/>
  <c r="T50" i="3"/>
  <c r="T51" i="3" s="1"/>
  <c r="U46" i="3"/>
  <c r="T48" i="4" l="1"/>
  <c r="U45" i="4"/>
  <c r="T50" i="4"/>
  <c r="T51" i="4" s="1"/>
  <c r="U50" i="3"/>
  <c r="U51" i="3" s="1"/>
  <c r="H51" i="3" s="1"/>
  <c r="U48" i="3"/>
  <c r="U48" i="4" l="1"/>
  <c r="U50" i="4"/>
  <c r="U51" i="4" s="1"/>
  <c r="H5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wharbeson</author>
  </authors>
  <commentList>
    <comment ref="B8" authorId="0" shapeId="0" xr:uid="{00000000-0006-0000-0000-000001000000}">
      <text>
        <r>
          <rPr>
            <sz val="8"/>
            <color indexed="81"/>
            <rFont val="Tahoma"/>
            <family val="2"/>
          </rPr>
          <t>These line items should be the same as those on RDA-300 Form.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wharbeson</author>
  </authors>
  <commentList>
    <comment ref="B8" authorId="0" shapeId="0" xr:uid="{00000000-0006-0000-0100-000001000000}">
      <text>
        <r>
          <rPr>
            <sz val="8"/>
            <color indexed="81"/>
            <rFont val="Tahoma"/>
            <family val="2"/>
          </rPr>
          <t>These line items should be the same as those on RDA-300 Form.</t>
        </r>
      </text>
    </comment>
  </commentList>
</comments>
</file>

<file path=xl/sharedStrings.xml><?xml version="1.0" encoding="utf-8"?>
<sst xmlns="http://schemas.openxmlformats.org/spreadsheetml/2006/main" count="171" uniqueCount="64">
  <si>
    <t>Check</t>
  </si>
  <si>
    <t>Source of Funds</t>
  </si>
  <si>
    <t>Total Source of Funds</t>
  </si>
  <si>
    <t>Use of Funds</t>
  </si>
  <si>
    <t>Legal Fees</t>
  </si>
  <si>
    <t>Interest During Construction</t>
  </si>
  <si>
    <t>Total Use of Funds</t>
  </si>
  <si>
    <t>Cumulative Source of Funds</t>
  </si>
  <si>
    <t>Cumulative Use of Funds</t>
  </si>
  <si>
    <t>Line of Credit - Outstanding Balance</t>
  </si>
  <si>
    <t>Cash Flow Forecast</t>
  </si>
  <si>
    <t>Should = 0</t>
  </si>
  <si>
    <t>RACP Grant</t>
  </si>
  <si>
    <t>Financing:</t>
  </si>
  <si>
    <t>Architectural / Engineer Fee</t>
  </si>
  <si>
    <t>CDC Operating Budget</t>
  </si>
  <si>
    <t>USDA / Rural Development</t>
  </si>
  <si>
    <t>Infrastructure Development</t>
  </si>
  <si>
    <t>Rail Merger Fund</t>
  </si>
  <si>
    <t>Administrative Costs</t>
  </si>
  <si>
    <t>Finance / Accounting Fees</t>
  </si>
  <si>
    <t>Permits</t>
  </si>
  <si>
    <t>Construction Contingency</t>
  </si>
  <si>
    <t>Water &amp; Sewer Lines</t>
  </si>
  <si>
    <t>Water &amp; Sewer Contingency</t>
  </si>
  <si>
    <t>Construction Phase 1</t>
  </si>
  <si>
    <t>Construction Phase 3</t>
  </si>
  <si>
    <t>Construction Phase 2</t>
  </si>
  <si>
    <t>Profit from Land Sales</t>
  </si>
  <si>
    <t>ARC / USDA</t>
  </si>
  <si>
    <t>Undefined Funding Source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</si>
  <si>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</si>
  <si>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</si>
  <si>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</si>
  <si>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</si>
  <si>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</si>
  <si>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</si>
  <si>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</si>
  <si>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</si>
  <si>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</si>
  <si>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</si>
  <si>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</si>
  <si>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Project Name:</t>
  </si>
  <si>
    <t xml:space="preserve"> </t>
  </si>
  <si>
    <t>Date of Forecast:</t>
  </si>
  <si>
    <t>Revenue</t>
  </si>
  <si>
    <t>Forecasted Revenue</t>
  </si>
  <si>
    <t>RDA-300 Amounts</t>
  </si>
  <si>
    <t>Received to Date</t>
  </si>
  <si>
    <t>Balance</t>
  </si>
  <si>
    <t>Month 12</t>
  </si>
  <si>
    <t>Cumulated Remaining</t>
  </si>
  <si>
    <t>Expenditures</t>
  </si>
  <si>
    <t>Forecasted Expenditures</t>
  </si>
  <si>
    <t>RDA-301 Amounts</t>
  </si>
  <si>
    <t>Expended to Date</t>
  </si>
  <si>
    <t>Monthly Cash Flow</t>
  </si>
  <si>
    <t>Financing Forecast</t>
  </si>
  <si>
    <t>Cumulative Cash Flow</t>
  </si>
  <si>
    <t>Interest estimated at</t>
  </si>
  <si>
    <t>Total</t>
  </si>
  <si>
    <t>Project Name: Generic Business Park</t>
  </si>
  <si>
    <t>Date of Forecast: 4/12/16</t>
  </si>
  <si>
    <t>Cash Flow Forecast (version 2024.1)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</si>
</sst>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hair">
        <color indexed="2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38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99">
    <xf numFmtId="38" fontId="0" fillId="0" borderId="0" xfId="0"/>
    <xf numFmtId="38" fontId="2" fillId="0" borderId="0" xfId="0" applyFont="1"/>
    <xf numFmtId="165" fontId="0" fillId="0" borderId="4" xfId="1" applyNumberFormat="1" applyFont="1" applyFill="1" applyBorder="1"/>
    <xf numFmtId="165" fontId="0" fillId="0" borderId="10" xfId="1" applyNumberFormat="1" applyFont="1" applyFill="1" applyBorder="1"/>
    <xf numFmtId="165" fontId="0" fillId="0" borderId="5" xfId="1" applyNumberFormat="1" applyFont="1" applyFill="1" applyBorder="1"/>
    <xf numFmtId="0" fontId="4" fillId="0" borderId="0" xfId="2" applyFont="1"/>
    <xf numFmtId="0" fontId="2" fillId="0" borderId="0" xfId="2"/>
    <xf numFmtId="0" fontId="5" fillId="0" borderId="0" xfId="2" applyFont="1" applyAlignment="1">
      <alignment horizontal="left"/>
    </xf>
    <xf numFmtId="0" fontId="5" fillId="0" borderId="0" xfId="2" quotePrefix="1" applyFont="1"/>
    <xf numFmtId="0" fontId="3" fillId="0" borderId="0" xfId="2" quotePrefix="1" applyFont="1"/>
    <xf numFmtId="0" fontId="5" fillId="0" borderId="0" xfId="2" applyFont="1"/>
    <xf numFmtId="0" fontId="1" fillId="0" borderId="0" xfId="2" applyFont="1"/>
    <xf numFmtId="0" fontId="1" fillId="4" borderId="20" xfId="2" applyFont="1" applyFill="1" applyBorder="1" applyAlignment="1">
      <alignment horizontal="center" wrapText="1"/>
    </xf>
    <xf numFmtId="0" fontId="2" fillId="0" borderId="0" xfId="2" applyAlignment="1">
      <alignment horizontal="left"/>
    </xf>
    <xf numFmtId="0" fontId="2" fillId="0" borderId="23" xfId="2" applyBorder="1" applyAlignment="1">
      <alignment horizontal="left"/>
    </xf>
    <xf numFmtId="43" fontId="2" fillId="0" borderId="24" xfId="1" applyFont="1" applyBorder="1"/>
    <xf numFmtId="3" fontId="2" fillId="0" borderId="0" xfId="2" applyNumberFormat="1"/>
    <xf numFmtId="43" fontId="0" fillId="0" borderId="24" xfId="1" applyFont="1" applyBorder="1"/>
    <xf numFmtId="43" fontId="9" fillId="0" borderId="24" xfId="1" applyFont="1" applyBorder="1"/>
    <xf numFmtId="0" fontId="2" fillId="0" borderId="33" xfId="2" applyBorder="1"/>
    <xf numFmtId="164" fontId="10" fillId="0" borderId="0" xfId="2" applyNumberFormat="1" applyFont="1" applyAlignment="1">
      <alignment horizontal="left"/>
    </xf>
    <xf numFmtId="164" fontId="1" fillId="0" borderId="0" xfId="2" applyNumberFormat="1" applyFont="1" applyAlignment="1">
      <alignment horizontal="left"/>
    </xf>
    <xf numFmtId="10" fontId="9" fillId="0" borderId="0" xfId="2" quotePrefix="1" applyNumberFormat="1" applyFont="1" applyAlignment="1">
      <alignment horizontal="left"/>
    </xf>
    <xf numFmtId="0" fontId="2" fillId="0" borderId="23" xfId="2" applyBorder="1"/>
    <xf numFmtId="3" fontId="5" fillId="0" borderId="0" xfId="2" applyNumberFormat="1" applyFont="1" applyAlignment="1">
      <alignment horizontal="left"/>
    </xf>
    <xf numFmtId="3" fontId="1" fillId="4" borderId="21" xfId="2" applyNumberFormat="1" applyFont="1" applyFill="1" applyBorder="1" applyAlignment="1">
      <alignment horizontal="center"/>
    </xf>
    <xf numFmtId="3" fontId="0" fillId="0" borderId="25" xfId="1" applyNumberFormat="1" applyFont="1" applyBorder="1"/>
    <xf numFmtId="3" fontId="0" fillId="0" borderId="27" xfId="1" applyNumberFormat="1" applyFont="1" applyBorder="1"/>
    <xf numFmtId="3" fontId="1" fillId="4" borderId="31" xfId="1" applyNumberFormat="1" applyFont="1" applyFill="1" applyBorder="1"/>
    <xf numFmtId="3" fontId="0" fillId="0" borderId="38" xfId="1" applyNumberFormat="1" applyFont="1" applyBorder="1"/>
    <xf numFmtId="3" fontId="1" fillId="0" borderId="47" xfId="1" applyNumberFormat="1" applyFont="1" applyBorder="1"/>
    <xf numFmtId="3" fontId="7" fillId="2" borderId="19" xfId="2" applyNumberFormat="1" applyFont="1" applyFill="1" applyBorder="1" applyAlignment="1">
      <alignment horizontal="centerContinuous"/>
    </xf>
    <xf numFmtId="3" fontId="7" fillId="2" borderId="22" xfId="2" applyNumberFormat="1" applyFont="1" applyFill="1" applyBorder="1" applyAlignment="1">
      <alignment horizontal="center"/>
    </xf>
    <xf numFmtId="3" fontId="8" fillId="0" borderId="26" xfId="1" applyNumberFormat="1" applyFont="1" applyBorder="1"/>
    <xf numFmtId="3" fontId="8" fillId="0" borderId="29" xfId="1" applyNumberFormat="1" applyFont="1" applyBorder="1"/>
    <xf numFmtId="3" fontId="7" fillId="0" borderId="32" xfId="1" applyNumberFormat="1" applyFont="1" applyBorder="1"/>
    <xf numFmtId="3" fontId="7" fillId="0" borderId="32" xfId="1" applyNumberFormat="1" applyFont="1" applyFill="1" applyBorder="1"/>
    <xf numFmtId="3" fontId="2" fillId="0" borderId="0" xfId="2" applyNumberFormat="1" applyAlignment="1">
      <alignment horizontal="center"/>
    </xf>
    <xf numFmtId="3" fontId="1" fillId="4" borderId="1" xfId="2" applyNumberFormat="1" applyFont="1" applyFill="1" applyBorder="1" applyAlignment="1">
      <alignment horizontal="center" wrapText="1"/>
    </xf>
    <xf numFmtId="3" fontId="0" fillId="0" borderId="2" xfId="1" applyNumberFormat="1" applyFont="1" applyBorder="1"/>
    <xf numFmtId="3" fontId="0" fillId="0" borderId="6" xfId="1" applyNumberFormat="1" applyFont="1" applyBorder="1"/>
    <xf numFmtId="3" fontId="1" fillId="4" borderId="9" xfId="1" applyNumberFormat="1" applyFont="1" applyFill="1" applyBorder="1"/>
    <xf numFmtId="3" fontId="0" fillId="0" borderId="11" xfId="1" applyNumberFormat="1" applyFont="1" applyBorder="1"/>
    <xf numFmtId="3" fontId="0" fillId="0" borderId="28" xfId="1" applyNumberFormat="1" applyFont="1" applyBorder="1"/>
    <xf numFmtId="3" fontId="0" fillId="0" borderId="30" xfId="1" applyNumberFormat="1" applyFont="1" applyBorder="1"/>
    <xf numFmtId="3" fontId="0" fillId="0" borderId="0" xfId="1" applyNumberFormat="1" applyFont="1"/>
    <xf numFmtId="3" fontId="1" fillId="4" borderId="46" xfId="2" applyNumberFormat="1" applyFont="1" applyFill="1" applyBorder="1" applyAlignment="1">
      <alignment horizontal="center"/>
    </xf>
    <xf numFmtId="3" fontId="2" fillId="0" borderId="0" xfId="2" applyNumberFormat="1" applyAlignment="1">
      <alignment horizontal="left"/>
    </xf>
    <xf numFmtId="3" fontId="0" fillId="0" borderId="0" xfId="3" applyNumberFormat="1" applyFont="1"/>
    <xf numFmtId="3" fontId="2" fillId="3" borderId="13" xfId="2" applyNumberFormat="1" applyFill="1" applyBorder="1" applyAlignment="1">
      <alignment horizontal="centerContinuous"/>
    </xf>
    <xf numFmtId="3" fontId="1" fillId="3" borderId="13" xfId="2" applyNumberFormat="1" applyFont="1" applyFill="1" applyBorder="1" applyAlignment="1">
      <alignment horizontal="center"/>
    </xf>
    <xf numFmtId="3" fontId="1" fillId="3" borderId="18" xfId="2" applyNumberFormat="1" applyFont="1" applyFill="1" applyBorder="1" applyAlignment="1">
      <alignment horizontal="center"/>
    </xf>
    <xf numFmtId="3" fontId="1" fillId="4" borderId="1" xfId="2" applyNumberFormat="1" applyFont="1" applyFill="1" applyBorder="1" applyAlignment="1">
      <alignment horizontal="center"/>
    </xf>
    <xf numFmtId="3" fontId="1" fillId="4" borderId="21" xfId="2" applyNumberFormat="1" applyFont="1" applyFill="1" applyBorder="1" applyAlignment="1">
      <alignment horizontal="center" wrapText="1"/>
    </xf>
    <xf numFmtId="3" fontId="0" fillId="0" borderId="14" xfId="1" applyNumberFormat="1" applyFont="1" applyBorder="1"/>
    <xf numFmtId="3" fontId="0" fillId="0" borderId="15" xfId="1" applyNumberFormat="1" applyFont="1" applyBorder="1"/>
    <xf numFmtId="3" fontId="1" fillId="4" borderId="7" xfId="1" applyNumberFormat="1" applyFont="1" applyFill="1" applyBorder="1"/>
    <xf numFmtId="3" fontId="1" fillId="4" borderId="8" xfId="1" applyNumberFormat="1" applyFont="1" applyFill="1" applyBorder="1"/>
    <xf numFmtId="3" fontId="2" fillId="0" borderId="34" xfId="2" applyNumberFormat="1" applyBorder="1"/>
    <xf numFmtId="3" fontId="2" fillId="0" borderId="35" xfId="2" applyNumberFormat="1" applyBorder="1"/>
    <xf numFmtId="3" fontId="0" fillId="0" borderId="12" xfId="1" applyNumberFormat="1" applyFont="1" applyBorder="1"/>
    <xf numFmtId="3" fontId="0" fillId="0" borderId="48" xfId="1" applyNumberFormat="1" applyFont="1" applyBorder="1"/>
    <xf numFmtId="3" fontId="0" fillId="0" borderId="36" xfId="1" applyNumberFormat="1" applyFont="1" applyBorder="1"/>
    <xf numFmtId="3" fontId="0" fillId="0" borderId="37" xfId="1" applyNumberFormat="1" applyFont="1" applyBorder="1"/>
    <xf numFmtId="3" fontId="1" fillId="3" borderId="17" xfId="2" applyNumberFormat="1" applyFont="1" applyFill="1" applyBorder="1" applyAlignment="1">
      <alignment horizontal="center"/>
    </xf>
    <xf numFmtId="3" fontId="1" fillId="4" borderId="20" xfId="2" applyNumberFormat="1" applyFont="1" applyFill="1" applyBorder="1" applyAlignment="1">
      <alignment horizontal="center"/>
    </xf>
    <xf numFmtId="3" fontId="2" fillId="0" borderId="39" xfId="1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center"/>
    </xf>
    <xf numFmtId="3" fontId="2" fillId="0" borderId="25" xfId="1" applyNumberFormat="1" applyFont="1" applyFill="1" applyBorder="1" applyAlignment="1">
      <alignment horizontal="center"/>
    </xf>
    <xf numFmtId="3" fontId="2" fillId="0" borderId="40" xfId="1" applyNumberFormat="1" applyFont="1" applyFill="1" applyBorder="1" applyAlignment="1">
      <alignment horizontal="center"/>
    </xf>
    <xf numFmtId="3" fontId="2" fillId="0" borderId="3" xfId="1" applyNumberFormat="1" applyFont="1" applyFill="1" applyBorder="1" applyAlignment="1">
      <alignment horizontal="center"/>
    </xf>
    <xf numFmtId="3" fontId="2" fillId="0" borderId="41" xfId="1" applyNumberFormat="1" applyFont="1" applyFill="1" applyBorder="1" applyAlignment="1">
      <alignment horizontal="center"/>
    </xf>
    <xf numFmtId="3" fontId="2" fillId="0" borderId="42" xfId="1" applyNumberFormat="1" applyFont="1" applyFill="1" applyBorder="1" applyAlignment="1">
      <alignment horizontal="center"/>
    </xf>
    <xf numFmtId="3" fontId="2" fillId="0" borderId="43" xfId="1" applyNumberFormat="1" applyFont="1" applyFill="1" applyBorder="1" applyAlignment="1">
      <alignment horizontal="center"/>
    </xf>
    <xf numFmtId="3" fontId="2" fillId="0" borderId="44" xfId="1" applyNumberFormat="1" applyFont="1" applyFill="1" applyBorder="1" applyAlignment="1">
      <alignment horizontal="center"/>
    </xf>
    <xf numFmtId="3" fontId="2" fillId="0" borderId="45" xfId="1" applyNumberFormat="1" applyFont="1" applyFill="1" applyBorder="1" applyAlignment="1">
      <alignment horizontal="center"/>
    </xf>
    <xf numFmtId="3" fontId="2" fillId="0" borderId="16" xfId="1" applyNumberFormat="1" applyFont="1" applyFill="1" applyBorder="1" applyAlignment="1">
      <alignment horizontal="center"/>
    </xf>
    <xf numFmtId="3" fontId="7" fillId="5" borderId="19" xfId="2" applyNumberFormat="1" applyFont="1" applyFill="1" applyBorder="1" applyAlignment="1">
      <alignment horizontal="centerContinuous"/>
    </xf>
    <xf numFmtId="3" fontId="7" fillId="5" borderId="22" xfId="2" applyNumberFormat="1" applyFont="1" applyFill="1" applyBorder="1" applyAlignment="1">
      <alignment horizontal="center"/>
    </xf>
    <xf numFmtId="0" fontId="1" fillId="6" borderId="20" xfId="2" applyFont="1" applyFill="1" applyBorder="1" applyAlignment="1">
      <alignment horizontal="center" wrapText="1"/>
    </xf>
    <xf numFmtId="3" fontId="1" fillId="6" borderId="1" xfId="2" applyNumberFormat="1" applyFont="1" applyFill="1" applyBorder="1" applyAlignment="1">
      <alignment horizontal="center" wrapText="1"/>
    </xf>
    <xf numFmtId="3" fontId="1" fillId="6" borderId="21" xfId="2" applyNumberFormat="1" applyFont="1" applyFill="1" applyBorder="1" applyAlignment="1">
      <alignment horizontal="center"/>
    </xf>
    <xf numFmtId="3" fontId="1" fillId="6" borderId="1" xfId="2" applyNumberFormat="1" applyFont="1" applyFill="1" applyBorder="1" applyAlignment="1">
      <alignment horizontal="center"/>
    </xf>
    <xf numFmtId="3" fontId="1" fillId="6" borderId="21" xfId="2" applyNumberFormat="1" applyFont="1" applyFill="1" applyBorder="1" applyAlignment="1">
      <alignment horizontal="center" wrapText="1"/>
    </xf>
    <xf numFmtId="3" fontId="1" fillId="6" borderId="31" xfId="1" applyNumberFormat="1" applyFont="1" applyFill="1" applyBorder="1"/>
    <xf numFmtId="3" fontId="1" fillId="6" borderId="9" xfId="1" applyNumberFormat="1" applyFont="1" applyFill="1" applyBorder="1"/>
    <xf numFmtId="3" fontId="1" fillId="6" borderId="7" xfId="1" applyNumberFormat="1" applyFont="1" applyFill="1" applyBorder="1"/>
    <xf numFmtId="3" fontId="1" fillId="6" borderId="8" xfId="1" applyNumberFormat="1" applyFont="1" applyFill="1" applyBorder="1"/>
    <xf numFmtId="3" fontId="1" fillId="6" borderId="20" xfId="2" applyNumberFormat="1" applyFont="1" applyFill="1" applyBorder="1" applyAlignment="1">
      <alignment horizontal="center"/>
    </xf>
    <xf numFmtId="3" fontId="1" fillId="6" borderId="46" xfId="2" applyNumberFormat="1" applyFont="1" applyFill="1" applyBorder="1" applyAlignment="1">
      <alignment horizontal="center"/>
    </xf>
    <xf numFmtId="0" fontId="2" fillId="0" borderId="0" xfId="2" applyAlignment="1">
      <alignment horizontal="left"/>
    </xf>
    <xf numFmtId="0" fontId="2" fillId="0" borderId="23" xfId="2" applyBorder="1" applyAlignment="1">
      <alignment horizontal="left"/>
    </xf>
    <xf numFmtId="0" fontId="1" fillId="3" borderId="17" xfId="2" applyFont="1" applyFill="1" applyBorder="1" applyAlignment="1">
      <alignment horizontal="center"/>
    </xf>
    <xf numFmtId="0" fontId="1" fillId="3" borderId="13" xfId="2" applyFont="1" applyFill="1" applyBorder="1" applyAlignment="1">
      <alignment horizontal="center"/>
    </xf>
    <xf numFmtId="0" fontId="1" fillId="3" borderId="18" xfId="2" applyFont="1" applyFill="1" applyBorder="1" applyAlignment="1">
      <alignment horizontal="center"/>
    </xf>
    <xf numFmtId="3" fontId="1" fillId="3" borderId="13" xfId="2" applyNumberFormat="1" applyFont="1" applyFill="1" applyBorder="1" applyAlignment="1">
      <alignment horizontal="center"/>
    </xf>
    <xf numFmtId="38" fontId="0" fillId="0" borderId="0" xfId="0" applyAlignment="1">
      <alignment horizontal="left"/>
    </xf>
    <xf numFmtId="38" fontId="0" fillId="0" borderId="23" xfId="0" applyBorder="1" applyAlignment="1">
      <alignment horizontal="left"/>
    </xf>
    <xf numFmtId="0" fontId="6" fillId="0" borderId="0" xfId="2" applyFont="1" applyAlignment="1">
      <alignment horizontal="left"/>
    </xf>
  </cellXfs>
  <cellStyles count="4">
    <cellStyle name="Comma" xfId="1" builtinId="3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417428</xdr:colOff>
      <xdr:row>4</xdr:row>
      <xdr:rowOff>129989</xdr:rowOff>
    </xdr:from>
    <xdr:to>
      <xdr:col>22</xdr:col>
      <xdr:colOff>289817</xdr:colOff>
      <xdr:row>48</xdr:row>
      <xdr:rowOff>112929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1461896">
          <a:off x="605084" y="1025623"/>
          <a:ext cx="14339017" cy="771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algn="ctr"/>
          <a:r>
            <a:rPr lang="en-US" sz="25000">
              <a:ln>
                <a:noFill/>
              </a:ln>
              <a:solidFill>
                <a:schemeClr val="bg1">
                  <a:lumMod val="65000"/>
                  <a:alpha val="50000"/>
                </a:schemeClr>
              </a:solidFill>
            </a:rPr>
            <a:t>EXAMPLE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1"/>
  <sheetViews>
    <sheetView showGridLines="0" tabSelected="1" zoomScale="80" zoomScaleNormal="80" workbookViewId="0">
      <selection activeCell="A2" sqref="A2"/>
    </sheetView>
  </sheetViews>
  <sheetFormatPr defaultRowHeight="13.2" x14ac:dyDescent="0.25"/>
  <cols>
    <col min="1" max="2" width="1.21875" style="6" customWidth="1"/>
    <col min="3" max="3" width="7.21875" style="6" customWidth="1"/>
    <col min="4" max="4" width="9.77734375" style="6" customWidth="1"/>
    <col min="5" max="5" width="6.77734375" style="6" customWidth="1"/>
    <col min="6" max="6" width="10.77734375" style="6" customWidth="1"/>
    <col min="7" max="10" width="10.77734375" style="16" customWidth="1"/>
    <col min="11" max="20" width="10.21875" style="16" customWidth="1"/>
    <col min="21" max="21" width="11.44140625" style="16" customWidth="1"/>
    <col min="22" max="22" width="1.77734375" style="6" customWidth="1"/>
    <col min="23" max="23" width="11.77734375" style="16" customWidth="1"/>
    <col min="24" max="256" width="8.77734375" style="6"/>
    <col min="257" max="258" width="1.21875" style="6" customWidth="1"/>
    <col min="259" max="259" width="7.21875" style="6" customWidth="1"/>
    <col min="260" max="260" width="9.77734375" style="6" customWidth="1"/>
    <col min="261" max="261" width="6.77734375" style="6" customWidth="1"/>
    <col min="262" max="266" width="10.77734375" style="6" customWidth="1"/>
    <col min="267" max="276" width="10.21875" style="6" customWidth="1"/>
    <col min="277" max="277" width="11.44140625" style="6" customWidth="1"/>
    <col min="278" max="278" width="1.77734375" style="6" customWidth="1"/>
    <col min="279" max="279" width="11.77734375" style="6" customWidth="1"/>
    <col min="280" max="512" width="8.77734375" style="6"/>
    <col min="513" max="514" width="1.21875" style="6" customWidth="1"/>
    <col min="515" max="515" width="7.21875" style="6" customWidth="1"/>
    <col min="516" max="516" width="9.77734375" style="6" customWidth="1"/>
    <col min="517" max="517" width="6.77734375" style="6" customWidth="1"/>
    <col min="518" max="522" width="10.77734375" style="6" customWidth="1"/>
    <col min="523" max="532" width="10.21875" style="6" customWidth="1"/>
    <col min="533" max="533" width="11.44140625" style="6" customWidth="1"/>
    <col min="534" max="534" width="1.77734375" style="6" customWidth="1"/>
    <col min="535" max="535" width="11.77734375" style="6" customWidth="1"/>
    <col min="536" max="768" width="8.77734375" style="6"/>
    <col min="769" max="770" width="1.21875" style="6" customWidth="1"/>
    <col min="771" max="771" width="7.21875" style="6" customWidth="1"/>
    <col min="772" max="772" width="9.77734375" style="6" customWidth="1"/>
    <col min="773" max="773" width="6.77734375" style="6" customWidth="1"/>
    <col min="774" max="778" width="10.77734375" style="6" customWidth="1"/>
    <col min="779" max="788" width="10.21875" style="6" customWidth="1"/>
    <col min="789" max="789" width="11.44140625" style="6" customWidth="1"/>
    <col min="790" max="790" width="1.77734375" style="6" customWidth="1"/>
    <col min="791" max="791" width="11.77734375" style="6" customWidth="1"/>
    <col min="792" max="1024" width="8.77734375" style="6"/>
    <col min="1025" max="1026" width="1.21875" style="6" customWidth="1"/>
    <col min="1027" max="1027" width="7.21875" style="6" customWidth="1"/>
    <col min="1028" max="1028" width="9.77734375" style="6" customWidth="1"/>
    <col min="1029" max="1029" width="6.77734375" style="6" customWidth="1"/>
    <col min="1030" max="1034" width="10.77734375" style="6" customWidth="1"/>
    <col min="1035" max="1044" width="10.21875" style="6" customWidth="1"/>
    <col min="1045" max="1045" width="11.44140625" style="6" customWidth="1"/>
    <col min="1046" max="1046" width="1.77734375" style="6" customWidth="1"/>
    <col min="1047" max="1047" width="11.77734375" style="6" customWidth="1"/>
    <col min="1048" max="1280" width="8.77734375" style="6"/>
    <col min="1281" max="1282" width="1.21875" style="6" customWidth="1"/>
    <col min="1283" max="1283" width="7.21875" style="6" customWidth="1"/>
    <col min="1284" max="1284" width="9.77734375" style="6" customWidth="1"/>
    <col min="1285" max="1285" width="6.77734375" style="6" customWidth="1"/>
    <col min="1286" max="1290" width="10.77734375" style="6" customWidth="1"/>
    <col min="1291" max="1300" width="10.21875" style="6" customWidth="1"/>
    <col min="1301" max="1301" width="11.44140625" style="6" customWidth="1"/>
    <col min="1302" max="1302" width="1.77734375" style="6" customWidth="1"/>
    <col min="1303" max="1303" width="11.77734375" style="6" customWidth="1"/>
    <col min="1304" max="1536" width="8.77734375" style="6"/>
    <col min="1537" max="1538" width="1.21875" style="6" customWidth="1"/>
    <col min="1539" max="1539" width="7.21875" style="6" customWidth="1"/>
    <col min="1540" max="1540" width="9.77734375" style="6" customWidth="1"/>
    <col min="1541" max="1541" width="6.77734375" style="6" customWidth="1"/>
    <col min="1542" max="1546" width="10.77734375" style="6" customWidth="1"/>
    <col min="1547" max="1556" width="10.21875" style="6" customWidth="1"/>
    <col min="1557" max="1557" width="11.44140625" style="6" customWidth="1"/>
    <col min="1558" max="1558" width="1.77734375" style="6" customWidth="1"/>
    <col min="1559" max="1559" width="11.77734375" style="6" customWidth="1"/>
    <col min="1560" max="1792" width="8.77734375" style="6"/>
    <col min="1793" max="1794" width="1.21875" style="6" customWidth="1"/>
    <col min="1795" max="1795" width="7.21875" style="6" customWidth="1"/>
    <col min="1796" max="1796" width="9.77734375" style="6" customWidth="1"/>
    <col min="1797" max="1797" width="6.77734375" style="6" customWidth="1"/>
    <col min="1798" max="1802" width="10.77734375" style="6" customWidth="1"/>
    <col min="1803" max="1812" width="10.21875" style="6" customWidth="1"/>
    <col min="1813" max="1813" width="11.44140625" style="6" customWidth="1"/>
    <col min="1814" max="1814" width="1.77734375" style="6" customWidth="1"/>
    <col min="1815" max="1815" width="11.77734375" style="6" customWidth="1"/>
    <col min="1816" max="2048" width="8.77734375" style="6"/>
    <col min="2049" max="2050" width="1.21875" style="6" customWidth="1"/>
    <col min="2051" max="2051" width="7.21875" style="6" customWidth="1"/>
    <col min="2052" max="2052" width="9.77734375" style="6" customWidth="1"/>
    <col min="2053" max="2053" width="6.77734375" style="6" customWidth="1"/>
    <col min="2054" max="2058" width="10.77734375" style="6" customWidth="1"/>
    <col min="2059" max="2068" width="10.21875" style="6" customWidth="1"/>
    <col min="2069" max="2069" width="11.44140625" style="6" customWidth="1"/>
    <col min="2070" max="2070" width="1.77734375" style="6" customWidth="1"/>
    <col min="2071" max="2071" width="11.77734375" style="6" customWidth="1"/>
    <col min="2072" max="2304" width="8.77734375" style="6"/>
    <col min="2305" max="2306" width="1.21875" style="6" customWidth="1"/>
    <col min="2307" max="2307" width="7.21875" style="6" customWidth="1"/>
    <col min="2308" max="2308" width="9.77734375" style="6" customWidth="1"/>
    <col min="2309" max="2309" width="6.77734375" style="6" customWidth="1"/>
    <col min="2310" max="2314" width="10.77734375" style="6" customWidth="1"/>
    <col min="2315" max="2324" width="10.21875" style="6" customWidth="1"/>
    <col min="2325" max="2325" width="11.44140625" style="6" customWidth="1"/>
    <col min="2326" max="2326" width="1.77734375" style="6" customWidth="1"/>
    <col min="2327" max="2327" width="11.77734375" style="6" customWidth="1"/>
    <col min="2328" max="2560" width="8.77734375" style="6"/>
    <col min="2561" max="2562" width="1.21875" style="6" customWidth="1"/>
    <col min="2563" max="2563" width="7.21875" style="6" customWidth="1"/>
    <col min="2564" max="2564" width="9.77734375" style="6" customWidth="1"/>
    <col min="2565" max="2565" width="6.77734375" style="6" customWidth="1"/>
    <col min="2566" max="2570" width="10.77734375" style="6" customWidth="1"/>
    <col min="2571" max="2580" width="10.21875" style="6" customWidth="1"/>
    <col min="2581" max="2581" width="11.44140625" style="6" customWidth="1"/>
    <col min="2582" max="2582" width="1.77734375" style="6" customWidth="1"/>
    <col min="2583" max="2583" width="11.77734375" style="6" customWidth="1"/>
    <col min="2584" max="2816" width="8.77734375" style="6"/>
    <col min="2817" max="2818" width="1.21875" style="6" customWidth="1"/>
    <col min="2819" max="2819" width="7.21875" style="6" customWidth="1"/>
    <col min="2820" max="2820" width="9.77734375" style="6" customWidth="1"/>
    <col min="2821" max="2821" width="6.77734375" style="6" customWidth="1"/>
    <col min="2822" max="2826" width="10.77734375" style="6" customWidth="1"/>
    <col min="2827" max="2836" width="10.21875" style="6" customWidth="1"/>
    <col min="2837" max="2837" width="11.44140625" style="6" customWidth="1"/>
    <col min="2838" max="2838" width="1.77734375" style="6" customWidth="1"/>
    <col min="2839" max="2839" width="11.77734375" style="6" customWidth="1"/>
    <col min="2840" max="3072" width="8.77734375" style="6"/>
    <col min="3073" max="3074" width="1.21875" style="6" customWidth="1"/>
    <col min="3075" max="3075" width="7.21875" style="6" customWidth="1"/>
    <col min="3076" max="3076" width="9.77734375" style="6" customWidth="1"/>
    <col min="3077" max="3077" width="6.77734375" style="6" customWidth="1"/>
    <col min="3078" max="3082" width="10.77734375" style="6" customWidth="1"/>
    <col min="3083" max="3092" width="10.21875" style="6" customWidth="1"/>
    <col min="3093" max="3093" width="11.44140625" style="6" customWidth="1"/>
    <col min="3094" max="3094" width="1.77734375" style="6" customWidth="1"/>
    <col min="3095" max="3095" width="11.77734375" style="6" customWidth="1"/>
    <col min="3096" max="3328" width="8.77734375" style="6"/>
    <col min="3329" max="3330" width="1.21875" style="6" customWidth="1"/>
    <col min="3331" max="3331" width="7.21875" style="6" customWidth="1"/>
    <col min="3332" max="3332" width="9.77734375" style="6" customWidth="1"/>
    <col min="3333" max="3333" width="6.77734375" style="6" customWidth="1"/>
    <col min="3334" max="3338" width="10.77734375" style="6" customWidth="1"/>
    <col min="3339" max="3348" width="10.21875" style="6" customWidth="1"/>
    <col min="3349" max="3349" width="11.44140625" style="6" customWidth="1"/>
    <col min="3350" max="3350" width="1.77734375" style="6" customWidth="1"/>
    <col min="3351" max="3351" width="11.77734375" style="6" customWidth="1"/>
    <col min="3352" max="3584" width="8.77734375" style="6"/>
    <col min="3585" max="3586" width="1.21875" style="6" customWidth="1"/>
    <col min="3587" max="3587" width="7.21875" style="6" customWidth="1"/>
    <col min="3588" max="3588" width="9.77734375" style="6" customWidth="1"/>
    <col min="3589" max="3589" width="6.77734375" style="6" customWidth="1"/>
    <col min="3590" max="3594" width="10.77734375" style="6" customWidth="1"/>
    <col min="3595" max="3604" width="10.21875" style="6" customWidth="1"/>
    <col min="3605" max="3605" width="11.44140625" style="6" customWidth="1"/>
    <col min="3606" max="3606" width="1.77734375" style="6" customWidth="1"/>
    <col min="3607" max="3607" width="11.77734375" style="6" customWidth="1"/>
    <col min="3608" max="3840" width="8.77734375" style="6"/>
    <col min="3841" max="3842" width="1.21875" style="6" customWidth="1"/>
    <col min="3843" max="3843" width="7.21875" style="6" customWidth="1"/>
    <col min="3844" max="3844" width="9.77734375" style="6" customWidth="1"/>
    <col min="3845" max="3845" width="6.77734375" style="6" customWidth="1"/>
    <col min="3846" max="3850" width="10.77734375" style="6" customWidth="1"/>
    <col min="3851" max="3860" width="10.21875" style="6" customWidth="1"/>
    <col min="3861" max="3861" width="11.44140625" style="6" customWidth="1"/>
    <col min="3862" max="3862" width="1.77734375" style="6" customWidth="1"/>
    <col min="3863" max="3863" width="11.77734375" style="6" customWidth="1"/>
    <col min="3864" max="4096" width="8.77734375" style="6"/>
    <col min="4097" max="4098" width="1.21875" style="6" customWidth="1"/>
    <col min="4099" max="4099" width="7.21875" style="6" customWidth="1"/>
    <col min="4100" max="4100" width="9.77734375" style="6" customWidth="1"/>
    <col min="4101" max="4101" width="6.77734375" style="6" customWidth="1"/>
    <col min="4102" max="4106" width="10.77734375" style="6" customWidth="1"/>
    <col min="4107" max="4116" width="10.21875" style="6" customWidth="1"/>
    <col min="4117" max="4117" width="11.44140625" style="6" customWidth="1"/>
    <col min="4118" max="4118" width="1.77734375" style="6" customWidth="1"/>
    <col min="4119" max="4119" width="11.77734375" style="6" customWidth="1"/>
    <col min="4120" max="4352" width="8.77734375" style="6"/>
    <col min="4353" max="4354" width="1.21875" style="6" customWidth="1"/>
    <col min="4355" max="4355" width="7.21875" style="6" customWidth="1"/>
    <col min="4356" max="4356" width="9.77734375" style="6" customWidth="1"/>
    <col min="4357" max="4357" width="6.77734375" style="6" customWidth="1"/>
    <col min="4358" max="4362" width="10.77734375" style="6" customWidth="1"/>
    <col min="4363" max="4372" width="10.21875" style="6" customWidth="1"/>
    <col min="4373" max="4373" width="11.44140625" style="6" customWidth="1"/>
    <col min="4374" max="4374" width="1.77734375" style="6" customWidth="1"/>
    <col min="4375" max="4375" width="11.77734375" style="6" customWidth="1"/>
    <col min="4376" max="4608" width="8.77734375" style="6"/>
    <col min="4609" max="4610" width="1.21875" style="6" customWidth="1"/>
    <col min="4611" max="4611" width="7.21875" style="6" customWidth="1"/>
    <col min="4612" max="4612" width="9.77734375" style="6" customWidth="1"/>
    <col min="4613" max="4613" width="6.77734375" style="6" customWidth="1"/>
    <col min="4614" max="4618" width="10.77734375" style="6" customWidth="1"/>
    <col min="4619" max="4628" width="10.21875" style="6" customWidth="1"/>
    <col min="4629" max="4629" width="11.44140625" style="6" customWidth="1"/>
    <col min="4630" max="4630" width="1.77734375" style="6" customWidth="1"/>
    <col min="4631" max="4631" width="11.77734375" style="6" customWidth="1"/>
    <col min="4632" max="4864" width="8.77734375" style="6"/>
    <col min="4865" max="4866" width="1.21875" style="6" customWidth="1"/>
    <col min="4867" max="4867" width="7.21875" style="6" customWidth="1"/>
    <col min="4868" max="4868" width="9.77734375" style="6" customWidth="1"/>
    <col min="4869" max="4869" width="6.77734375" style="6" customWidth="1"/>
    <col min="4870" max="4874" width="10.77734375" style="6" customWidth="1"/>
    <col min="4875" max="4884" width="10.21875" style="6" customWidth="1"/>
    <col min="4885" max="4885" width="11.44140625" style="6" customWidth="1"/>
    <col min="4886" max="4886" width="1.77734375" style="6" customWidth="1"/>
    <col min="4887" max="4887" width="11.77734375" style="6" customWidth="1"/>
    <col min="4888" max="5120" width="8.77734375" style="6"/>
    <col min="5121" max="5122" width="1.21875" style="6" customWidth="1"/>
    <col min="5123" max="5123" width="7.21875" style="6" customWidth="1"/>
    <col min="5124" max="5124" width="9.77734375" style="6" customWidth="1"/>
    <col min="5125" max="5125" width="6.77734375" style="6" customWidth="1"/>
    <col min="5126" max="5130" width="10.77734375" style="6" customWidth="1"/>
    <col min="5131" max="5140" width="10.21875" style="6" customWidth="1"/>
    <col min="5141" max="5141" width="11.44140625" style="6" customWidth="1"/>
    <col min="5142" max="5142" width="1.77734375" style="6" customWidth="1"/>
    <col min="5143" max="5143" width="11.77734375" style="6" customWidth="1"/>
    <col min="5144" max="5376" width="8.77734375" style="6"/>
    <col min="5377" max="5378" width="1.21875" style="6" customWidth="1"/>
    <col min="5379" max="5379" width="7.21875" style="6" customWidth="1"/>
    <col min="5380" max="5380" width="9.77734375" style="6" customWidth="1"/>
    <col min="5381" max="5381" width="6.77734375" style="6" customWidth="1"/>
    <col min="5382" max="5386" width="10.77734375" style="6" customWidth="1"/>
    <col min="5387" max="5396" width="10.21875" style="6" customWidth="1"/>
    <col min="5397" max="5397" width="11.44140625" style="6" customWidth="1"/>
    <col min="5398" max="5398" width="1.77734375" style="6" customWidth="1"/>
    <col min="5399" max="5399" width="11.77734375" style="6" customWidth="1"/>
    <col min="5400" max="5632" width="8.77734375" style="6"/>
    <col min="5633" max="5634" width="1.21875" style="6" customWidth="1"/>
    <col min="5635" max="5635" width="7.21875" style="6" customWidth="1"/>
    <col min="5636" max="5636" width="9.77734375" style="6" customWidth="1"/>
    <col min="5637" max="5637" width="6.77734375" style="6" customWidth="1"/>
    <col min="5638" max="5642" width="10.77734375" style="6" customWidth="1"/>
    <col min="5643" max="5652" width="10.21875" style="6" customWidth="1"/>
    <col min="5653" max="5653" width="11.44140625" style="6" customWidth="1"/>
    <col min="5654" max="5654" width="1.77734375" style="6" customWidth="1"/>
    <col min="5655" max="5655" width="11.77734375" style="6" customWidth="1"/>
    <col min="5656" max="5888" width="8.77734375" style="6"/>
    <col min="5889" max="5890" width="1.21875" style="6" customWidth="1"/>
    <col min="5891" max="5891" width="7.21875" style="6" customWidth="1"/>
    <col min="5892" max="5892" width="9.77734375" style="6" customWidth="1"/>
    <col min="5893" max="5893" width="6.77734375" style="6" customWidth="1"/>
    <col min="5894" max="5898" width="10.77734375" style="6" customWidth="1"/>
    <col min="5899" max="5908" width="10.21875" style="6" customWidth="1"/>
    <col min="5909" max="5909" width="11.44140625" style="6" customWidth="1"/>
    <col min="5910" max="5910" width="1.77734375" style="6" customWidth="1"/>
    <col min="5911" max="5911" width="11.77734375" style="6" customWidth="1"/>
    <col min="5912" max="6144" width="8.77734375" style="6"/>
    <col min="6145" max="6146" width="1.21875" style="6" customWidth="1"/>
    <col min="6147" max="6147" width="7.21875" style="6" customWidth="1"/>
    <col min="6148" max="6148" width="9.77734375" style="6" customWidth="1"/>
    <col min="6149" max="6149" width="6.77734375" style="6" customWidth="1"/>
    <col min="6150" max="6154" width="10.77734375" style="6" customWidth="1"/>
    <col min="6155" max="6164" width="10.21875" style="6" customWidth="1"/>
    <col min="6165" max="6165" width="11.44140625" style="6" customWidth="1"/>
    <col min="6166" max="6166" width="1.77734375" style="6" customWidth="1"/>
    <col min="6167" max="6167" width="11.77734375" style="6" customWidth="1"/>
    <col min="6168" max="6400" width="8.77734375" style="6"/>
    <col min="6401" max="6402" width="1.21875" style="6" customWidth="1"/>
    <col min="6403" max="6403" width="7.21875" style="6" customWidth="1"/>
    <col min="6404" max="6404" width="9.77734375" style="6" customWidth="1"/>
    <col min="6405" max="6405" width="6.77734375" style="6" customWidth="1"/>
    <col min="6406" max="6410" width="10.77734375" style="6" customWidth="1"/>
    <col min="6411" max="6420" width="10.21875" style="6" customWidth="1"/>
    <col min="6421" max="6421" width="11.44140625" style="6" customWidth="1"/>
    <col min="6422" max="6422" width="1.77734375" style="6" customWidth="1"/>
    <col min="6423" max="6423" width="11.77734375" style="6" customWidth="1"/>
    <col min="6424" max="6656" width="8.77734375" style="6"/>
    <col min="6657" max="6658" width="1.21875" style="6" customWidth="1"/>
    <col min="6659" max="6659" width="7.21875" style="6" customWidth="1"/>
    <col min="6660" max="6660" width="9.77734375" style="6" customWidth="1"/>
    <col min="6661" max="6661" width="6.77734375" style="6" customWidth="1"/>
    <col min="6662" max="6666" width="10.77734375" style="6" customWidth="1"/>
    <col min="6667" max="6676" width="10.21875" style="6" customWidth="1"/>
    <col min="6677" max="6677" width="11.44140625" style="6" customWidth="1"/>
    <col min="6678" max="6678" width="1.77734375" style="6" customWidth="1"/>
    <col min="6679" max="6679" width="11.77734375" style="6" customWidth="1"/>
    <col min="6680" max="6912" width="8.77734375" style="6"/>
    <col min="6913" max="6914" width="1.21875" style="6" customWidth="1"/>
    <col min="6915" max="6915" width="7.21875" style="6" customWidth="1"/>
    <col min="6916" max="6916" width="9.77734375" style="6" customWidth="1"/>
    <col min="6917" max="6917" width="6.77734375" style="6" customWidth="1"/>
    <col min="6918" max="6922" width="10.77734375" style="6" customWidth="1"/>
    <col min="6923" max="6932" width="10.21875" style="6" customWidth="1"/>
    <col min="6933" max="6933" width="11.44140625" style="6" customWidth="1"/>
    <col min="6934" max="6934" width="1.77734375" style="6" customWidth="1"/>
    <col min="6935" max="6935" width="11.77734375" style="6" customWidth="1"/>
    <col min="6936" max="7168" width="8.77734375" style="6"/>
    <col min="7169" max="7170" width="1.21875" style="6" customWidth="1"/>
    <col min="7171" max="7171" width="7.21875" style="6" customWidth="1"/>
    <col min="7172" max="7172" width="9.77734375" style="6" customWidth="1"/>
    <col min="7173" max="7173" width="6.77734375" style="6" customWidth="1"/>
    <col min="7174" max="7178" width="10.77734375" style="6" customWidth="1"/>
    <col min="7179" max="7188" width="10.21875" style="6" customWidth="1"/>
    <col min="7189" max="7189" width="11.44140625" style="6" customWidth="1"/>
    <col min="7190" max="7190" width="1.77734375" style="6" customWidth="1"/>
    <col min="7191" max="7191" width="11.77734375" style="6" customWidth="1"/>
    <col min="7192" max="7424" width="8.77734375" style="6"/>
    <col min="7425" max="7426" width="1.21875" style="6" customWidth="1"/>
    <col min="7427" max="7427" width="7.21875" style="6" customWidth="1"/>
    <col min="7428" max="7428" width="9.77734375" style="6" customWidth="1"/>
    <col min="7429" max="7429" width="6.77734375" style="6" customWidth="1"/>
    <col min="7430" max="7434" width="10.77734375" style="6" customWidth="1"/>
    <col min="7435" max="7444" width="10.21875" style="6" customWidth="1"/>
    <col min="7445" max="7445" width="11.44140625" style="6" customWidth="1"/>
    <col min="7446" max="7446" width="1.77734375" style="6" customWidth="1"/>
    <col min="7447" max="7447" width="11.77734375" style="6" customWidth="1"/>
    <col min="7448" max="7680" width="8.77734375" style="6"/>
    <col min="7681" max="7682" width="1.21875" style="6" customWidth="1"/>
    <col min="7683" max="7683" width="7.21875" style="6" customWidth="1"/>
    <col min="7684" max="7684" width="9.77734375" style="6" customWidth="1"/>
    <col min="7685" max="7685" width="6.77734375" style="6" customWidth="1"/>
    <col min="7686" max="7690" width="10.77734375" style="6" customWidth="1"/>
    <col min="7691" max="7700" width="10.21875" style="6" customWidth="1"/>
    <col min="7701" max="7701" width="11.44140625" style="6" customWidth="1"/>
    <col min="7702" max="7702" width="1.77734375" style="6" customWidth="1"/>
    <col min="7703" max="7703" width="11.77734375" style="6" customWidth="1"/>
    <col min="7704" max="7936" width="8.77734375" style="6"/>
    <col min="7937" max="7938" width="1.21875" style="6" customWidth="1"/>
    <col min="7939" max="7939" width="7.21875" style="6" customWidth="1"/>
    <col min="7940" max="7940" width="9.77734375" style="6" customWidth="1"/>
    <col min="7941" max="7941" width="6.77734375" style="6" customWidth="1"/>
    <col min="7942" max="7946" width="10.77734375" style="6" customWidth="1"/>
    <col min="7947" max="7956" width="10.21875" style="6" customWidth="1"/>
    <col min="7957" max="7957" width="11.44140625" style="6" customWidth="1"/>
    <col min="7958" max="7958" width="1.77734375" style="6" customWidth="1"/>
    <col min="7959" max="7959" width="11.77734375" style="6" customWidth="1"/>
    <col min="7960" max="8192" width="8.77734375" style="6"/>
    <col min="8193" max="8194" width="1.21875" style="6" customWidth="1"/>
    <col min="8195" max="8195" width="7.21875" style="6" customWidth="1"/>
    <col min="8196" max="8196" width="9.77734375" style="6" customWidth="1"/>
    <col min="8197" max="8197" width="6.77734375" style="6" customWidth="1"/>
    <col min="8198" max="8202" width="10.77734375" style="6" customWidth="1"/>
    <col min="8203" max="8212" width="10.21875" style="6" customWidth="1"/>
    <col min="8213" max="8213" width="11.44140625" style="6" customWidth="1"/>
    <col min="8214" max="8214" width="1.77734375" style="6" customWidth="1"/>
    <col min="8215" max="8215" width="11.77734375" style="6" customWidth="1"/>
    <col min="8216" max="8448" width="8.77734375" style="6"/>
    <col min="8449" max="8450" width="1.21875" style="6" customWidth="1"/>
    <col min="8451" max="8451" width="7.21875" style="6" customWidth="1"/>
    <col min="8452" max="8452" width="9.77734375" style="6" customWidth="1"/>
    <col min="8453" max="8453" width="6.77734375" style="6" customWidth="1"/>
    <col min="8454" max="8458" width="10.77734375" style="6" customWidth="1"/>
    <col min="8459" max="8468" width="10.21875" style="6" customWidth="1"/>
    <col min="8469" max="8469" width="11.44140625" style="6" customWidth="1"/>
    <col min="8470" max="8470" width="1.77734375" style="6" customWidth="1"/>
    <col min="8471" max="8471" width="11.77734375" style="6" customWidth="1"/>
    <col min="8472" max="8704" width="8.77734375" style="6"/>
    <col min="8705" max="8706" width="1.21875" style="6" customWidth="1"/>
    <col min="8707" max="8707" width="7.21875" style="6" customWidth="1"/>
    <col min="8708" max="8708" width="9.77734375" style="6" customWidth="1"/>
    <col min="8709" max="8709" width="6.77734375" style="6" customWidth="1"/>
    <col min="8710" max="8714" width="10.77734375" style="6" customWidth="1"/>
    <col min="8715" max="8724" width="10.21875" style="6" customWidth="1"/>
    <col min="8725" max="8725" width="11.44140625" style="6" customWidth="1"/>
    <col min="8726" max="8726" width="1.77734375" style="6" customWidth="1"/>
    <col min="8727" max="8727" width="11.77734375" style="6" customWidth="1"/>
    <col min="8728" max="8960" width="8.77734375" style="6"/>
    <col min="8961" max="8962" width="1.21875" style="6" customWidth="1"/>
    <col min="8963" max="8963" width="7.21875" style="6" customWidth="1"/>
    <col min="8964" max="8964" width="9.77734375" style="6" customWidth="1"/>
    <col min="8965" max="8965" width="6.77734375" style="6" customWidth="1"/>
    <col min="8966" max="8970" width="10.77734375" style="6" customWidth="1"/>
    <col min="8971" max="8980" width="10.21875" style="6" customWidth="1"/>
    <col min="8981" max="8981" width="11.44140625" style="6" customWidth="1"/>
    <col min="8982" max="8982" width="1.77734375" style="6" customWidth="1"/>
    <col min="8983" max="8983" width="11.77734375" style="6" customWidth="1"/>
    <col min="8984" max="9216" width="8.77734375" style="6"/>
    <col min="9217" max="9218" width="1.21875" style="6" customWidth="1"/>
    <col min="9219" max="9219" width="7.21875" style="6" customWidth="1"/>
    <col min="9220" max="9220" width="9.77734375" style="6" customWidth="1"/>
    <col min="9221" max="9221" width="6.77734375" style="6" customWidth="1"/>
    <col min="9222" max="9226" width="10.77734375" style="6" customWidth="1"/>
    <col min="9227" max="9236" width="10.21875" style="6" customWidth="1"/>
    <col min="9237" max="9237" width="11.44140625" style="6" customWidth="1"/>
    <col min="9238" max="9238" width="1.77734375" style="6" customWidth="1"/>
    <col min="9239" max="9239" width="11.77734375" style="6" customWidth="1"/>
    <col min="9240" max="9472" width="8.77734375" style="6"/>
    <col min="9473" max="9474" width="1.21875" style="6" customWidth="1"/>
    <col min="9475" max="9475" width="7.21875" style="6" customWidth="1"/>
    <col min="9476" max="9476" width="9.77734375" style="6" customWidth="1"/>
    <col min="9477" max="9477" width="6.77734375" style="6" customWidth="1"/>
    <col min="9478" max="9482" width="10.77734375" style="6" customWidth="1"/>
    <col min="9483" max="9492" width="10.21875" style="6" customWidth="1"/>
    <col min="9493" max="9493" width="11.44140625" style="6" customWidth="1"/>
    <col min="9494" max="9494" width="1.77734375" style="6" customWidth="1"/>
    <col min="9495" max="9495" width="11.77734375" style="6" customWidth="1"/>
    <col min="9496" max="9728" width="8.77734375" style="6"/>
    <col min="9729" max="9730" width="1.21875" style="6" customWidth="1"/>
    <col min="9731" max="9731" width="7.21875" style="6" customWidth="1"/>
    <col min="9732" max="9732" width="9.77734375" style="6" customWidth="1"/>
    <col min="9733" max="9733" width="6.77734375" style="6" customWidth="1"/>
    <col min="9734" max="9738" width="10.77734375" style="6" customWidth="1"/>
    <col min="9739" max="9748" width="10.21875" style="6" customWidth="1"/>
    <col min="9749" max="9749" width="11.44140625" style="6" customWidth="1"/>
    <col min="9750" max="9750" width="1.77734375" style="6" customWidth="1"/>
    <col min="9751" max="9751" width="11.77734375" style="6" customWidth="1"/>
    <col min="9752" max="9984" width="8.77734375" style="6"/>
    <col min="9985" max="9986" width="1.21875" style="6" customWidth="1"/>
    <col min="9987" max="9987" width="7.21875" style="6" customWidth="1"/>
    <col min="9988" max="9988" width="9.77734375" style="6" customWidth="1"/>
    <col min="9989" max="9989" width="6.77734375" style="6" customWidth="1"/>
    <col min="9990" max="9994" width="10.77734375" style="6" customWidth="1"/>
    <col min="9995" max="10004" width="10.21875" style="6" customWidth="1"/>
    <col min="10005" max="10005" width="11.44140625" style="6" customWidth="1"/>
    <col min="10006" max="10006" width="1.77734375" style="6" customWidth="1"/>
    <col min="10007" max="10007" width="11.77734375" style="6" customWidth="1"/>
    <col min="10008" max="10240" width="8.77734375" style="6"/>
    <col min="10241" max="10242" width="1.21875" style="6" customWidth="1"/>
    <col min="10243" max="10243" width="7.21875" style="6" customWidth="1"/>
    <col min="10244" max="10244" width="9.77734375" style="6" customWidth="1"/>
    <col min="10245" max="10245" width="6.77734375" style="6" customWidth="1"/>
    <col min="10246" max="10250" width="10.77734375" style="6" customWidth="1"/>
    <col min="10251" max="10260" width="10.21875" style="6" customWidth="1"/>
    <col min="10261" max="10261" width="11.44140625" style="6" customWidth="1"/>
    <col min="10262" max="10262" width="1.77734375" style="6" customWidth="1"/>
    <col min="10263" max="10263" width="11.77734375" style="6" customWidth="1"/>
    <col min="10264" max="10496" width="8.77734375" style="6"/>
    <col min="10497" max="10498" width="1.21875" style="6" customWidth="1"/>
    <col min="10499" max="10499" width="7.21875" style="6" customWidth="1"/>
    <col min="10500" max="10500" width="9.77734375" style="6" customWidth="1"/>
    <col min="10501" max="10501" width="6.77734375" style="6" customWidth="1"/>
    <col min="10502" max="10506" width="10.77734375" style="6" customWidth="1"/>
    <col min="10507" max="10516" width="10.21875" style="6" customWidth="1"/>
    <col min="10517" max="10517" width="11.44140625" style="6" customWidth="1"/>
    <col min="10518" max="10518" width="1.77734375" style="6" customWidth="1"/>
    <col min="10519" max="10519" width="11.77734375" style="6" customWidth="1"/>
    <col min="10520" max="10752" width="8.77734375" style="6"/>
    <col min="10753" max="10754" width="1.21875" style="6" customWidth="1"/>
    <col min="10755" max="10755" width="7.21875" style="6" customWidth="1"/>
    <col min="10756" max="10756" width="9.77734375" style="6" customWidth="1"/>
    <col min="10757" max="10757" width="6.77734375" style="6" customWidth="1"/>
    <col min="10758" max="10762" width="10.77734375" style="6" customWidth="1"/>
    <col min="10763" max="10772" width="10.21875" style="6" customWidth="1"/>
    <col min="10773" max="10773" width="11.44140625" style="6" customWidth="1"/>
    <col min="10774" max="10774" width="1.77734375" style="6" customWidth="1"/>
    <col min="10775" max="10775" width="11.77734375" style="6" customWidth="1"/>
    <col min="10776" max="11008" width="8.77734375" style="6"/>
    <col min="11009" max="11010" width="1.21875" style="6" customWidth="1"/>
    <col min="11011" max="11011" width="7.21875" style="6" customWidth="1"/>
    <col min="11012" max="11012" width="9.77734375" style="6" customWidth="1"/>
    <col min="11013" max="11013" width="6.77734375" style="6" customWidth="1"/>
    <col min="11014" max="11018" width="10.77734375" style="6" customWidth="1"/>
    <col min="11019" max="11028" width="10.21875" style="6" customWidth="1"/>
    <col min="11029" max="11029" width="11.44140625" style="6" customWidth="1"/>
    <col min="11030" max="11030" width="1.77734375" style="6" customWidth="1"/>
    <col min="11031" max="11031" width="11.77734375" style="6" customWidth="1"/>
    <col min="11032" max="11264" width="8.77734375" style="6"/>
    <col min="11265" max="11266" width="1.21875" style="6" customWidth="1"/>
    <col min="11267" max="11267" width="7.21875" style="6" customWidth="1"/>
    <col min="11268" max="11268" width="9.77734375" style="6" customWidth="1"/>
    <col min="11269" max="11269" width="6.77734375" style="6" customWidth="1"/>
    <col min="11270" max="11274" width="10.77734375" style="6" customWidth="1"/>
    <col min="11275" max="11284" width="10.21875" style="6" customWidth="1"/>
    <col min="11285" max="11285" width="11.44140625" style="6" customWidth="1"/>
    <col min="11286" max="11286" width="1.77734375" style="6" customWidth="1"/>
    <col min="11287" max="11287" width="11.77734375" style="6" customWidth="1"/>
    <col min="11288" max="11520" width="8.77734375" style="6"/>
    <col min="11521" max="11522" width="1.21875" style="6" customWidth="1"/>
    <col min="11523" max="11523" width="7.21875" style="6" customWidth="1"/>
    <col min="11524" max="11524" width="9.77734375" style="6" customWidth="1"/>
    <col min="11525" max="11525" width="6.77734375" style="6" customWidth="1"/>
    <col min="11526" max="11530" width="10.77734375" style="6" customWidth="1"/>
    <col min="11531" max="11540" width="10.21875" style="6" customWidth="1"/>
    <col min="11541" max="11541" width="11.44140625" style="6" customWidth="1"/>
    <col min="11542" max="11542" width="1.77734375" style="6" customWidth="1"/>
    <col min="11543" max="11543" width="11.77734375" style="6" customWidth="1"/>
    <col min="11544" max="11776" width="8.77734375" style="6"/>
    <col min="11777" max="11778" width="1.21875" style="6" customWidth="1"/>
    <col min="11779" max="11779" width="7.21875" style="6" customWidth="1"/>
    <col min="11780" max="11780" width="9.77734375" style="6" customWidth="1"/>
    <col min="11781" max="11781" width="6.77734375" style="6" customWidth="1"/>
    <col min="11782" max="11786" width="10.77734375" style="6" customWidth="1"/>
    <col min="11787" max="11796" width="10.21875" style="6" customWidth="1"/>
    <col min="11797" max="11797" width="11.44140625" style="6" customWidth="1"/>
    <col min="11798" max="11798" width="1.77734375" style="6" customWidth="1"/>
    <col min="11799" max="11799" width="11.77734375" style="6" customWidth="1"/>
    <col min="11800" max="12032" width="8.77734375" style="6"/>
    <col min="12033" max="12034" width="1.21875" style="6" customWidth="1"/>
    <col min="12035" max="12035" width="7.21875" style="6" customWidth="1"/>
    <col min="12036" max="12036" width="9.77734375" style="6" customWidth="1"/>
    <col min="12037" max="12037" width="6.77734375" style="6" customWidth="1"/>
    <col min="12038" max="12042" width="10.77734375" style="6" customWidth="1"/>
    <col min="12043" max="12052" width="10.21875" style="6" customWidth="1"/>
    <col min="12053" max="12053" width="11.44140625" style="6" customWidth="1"/>
    <col min="12054" max="12054" width="1.77734375" style="6" customWidth="1"/>
    <col min="12055" max="12055" width="11.77734375" style="6" customWidth="1"/>
    <col min="12056" max="12288" width="8.77734375" style="6"/>
    <col min="12289" max="12290" width="1.21875" style="6" customWidth="1"/>
    <col min="12291" max="12291" width="7.21875" style="6" customWidth="1"/>
    <col min="12292" max="12292" width="9.77734375" style="6" customWidth="1"/>
    <col min="12293" max="12293" width="6.77734375" style="6" customWidth="1"/>
    <col min="12294" max="12298" width="10.77734375" style="6" customWidth="1"/>
    <col min="12299" max="12308" width="10.21875" style="6" customWidth="1"/>
    <col min="12309" max="12309" width="11.44140625" style="6" customWidth="1"/>
    <col min="12310" max="12310" width="1.77734375" style="6" customWidth="1"/>
    <col min="12311" max="12311" width="11.77734375" style="6" customWidth="1"/>
    <col min="12312" max="12544" width="8.77734375" style="6"/>
    <col min="12545" max="12546" width="1.21875" style="6" customWidth="1"/>
    <col min="12547" max="12547" width="7.21875" style="6" customWidth="1"/>
    <col min="12548" max="12548" width="9.77734375" style="6" customWidth="1"/>
    <col min="12549" max="12549" width="6.77734375" style="6" customWidth="1"/>
    <col min="12550" max="12554" width="10.77734375" style="6" customWidth="1"/>
    <col min="12555" max="12564" width="10.21875" style="6" customWidth="1"/>
    <col min="12565" max="12565" width="11.44140625" style="6" customWidth="1"/>
    <col min="12566" max="12566" width="1.77734375" style="6" customWidth="1"/>
    <col min="12567" max="12567" width="11.77734375" style="6" customWidth="1"/>
    <col min="12568" max="12800" width="8.77734375" style="6"/>
    <col min="12801" max="12802" width="1.21875" style="6" customWidth="1"/>
    <col min="12803" max="12803" width="7.21875" style="6" customWidth="1"/>
    <col min="12804" max="12804" width="9.77734375" style="6" customWidth="1"/>
    <col min="12805" max="12805" width="6.77734375" style="6" customWidth="1"/>
    <col min="12806" max="12810" width="10.77734375" style="6" customWidth="1"/>
    <col min="12811" max="12820" width="10.21875" style="6" customWidth="1"/>
    <col min="12821" max="12821" width="11.44140625" style="6" customWidth="1"/>
    <col min="12822" max="12822" width="1.77734375" style="6" customWidth="1"/>
    <col min="12823" max="12823" width="11.77734375" style="6" customWidth="1"/>
    <col min="12824" max="13056" width="8.77734375" style="6"/>
    <col min="13057" max="13058" width="1.21875" style="6" customWidth="1"/>
    <col min="13059" max="13059" width="7.21875" style="6" customWidth="1"/>
    <col min="13060" max="13060" width="9.77734375" style="6" customWidth="1"/>
    <col min="13061" max="13061" width="6.77734375" style="6" customWidth="1"/>
    <col min="13062" max="13066" width="10.77734375" style="6" customWidth="1"/>
    <col min="13067" max="13076" width="10.21875" style="6" customWidth="1"/>
    <col min="13077" max="13077" width="11.44140625" style="6" customWidth="1"/>
    <col min="13078" max="13078" width="1.77734375" style="6" customWidth="1"/>
    <col min="13079" max="13079" width="11.77734375" style="6" customWidth="1"/>
    <col min="13080" max="13312" width="8.77734375" style="6"/>
    <col min="13313" max="13314" width="1.21875" style="6" customWidth="1"/>
    <col min="13315" max="13315" width="7.21875" style="6" customWidth="1"/>
    <col min="13316" max="13316" width="9.77734375" style="6" customWidth="1"/>
    <col min="13317" max="13317" width="6.77734375" style="6" customWidth="1"/>
    <col min="13318" max="13322" width="10.77734375" style="6" customWidth="1"/>
    <col min="13323" max="13332" width="10.21875" style="6" customWidth="1"/>
    <col min="13333" max="13333" width="11.44140625" style="6" customWidth="1"/>
    <col min="13334" max="13334" width="1.77734375" style="6" customWidth="1"/>
    <col min="13335" max="13335" width="11.77734375" style="6" customWidth="1"/>
    <col min="13336" max="13568" width="8.77734375" style="6"/>
    <col min="13569" max="13570" width="1.21875" style="6" customWidth="1"/>
    <col min="13571" max="13571" width="7.21875" style="6" customWidth="1"/>
    <col min="13572" max="13572" width="9.77734375" style="6" customWidth="1"/>
    <col min="13573" max="13573" width="6.77734375" style="6" customWidth="1"/>
    <col min="13574" max="13578" width="10.77734375" style="6" customWidth="1"/>
    <col min="13579" max="13588" width="10.21875" style="6" customWidth="1"/>
    <col min="13589" max="13589" width="11.44140625" style="6" customWidth="1"/>
    <col min="13590" max="13590" width="1.77734375" style="6" customWidth="1"/>
    <col min="13591" max="13591" width="11.77734375" style="6" customWidth="1"/>
    <col min="13592" max="13824" width="8.77734375" style="6"/>
    <col min="13825" max="13826" width="1.21875" style="6" customWidth="1"/>
    <col min="13827" max="13827" width="7.21875" style="6" customWidth="1"/>
    <col min="13828" max="13828" width="9.77734375" style="6" customWidth="1"/>
    <col min="13829" max="13829" width="6.77734375" style="6" customWidth="1"/>
    <col min="13830" max="13834" width="10.77734375" style="6" customWidth="1"/>
    <col min="13835" max="13844" width="10.21875" style="6" customWidth="1"/>
    <col min="13845" max="13845" width="11.44140625" style="6" customWidth="1"/>
    <col min="13846" max="13846" width="1.77734375" style="6" customWidth="1"/>
    <col min="13847" max="13847" width="11.77734375" style="6" customWidth="1"/>
    <col min="13848" max="14080" width="8.77734375" style="6"/>
    <col min="14081" max="14082" width="1.21875" style="6" customWidth="1"/>
    <col min="14083" max="14083" width="7.21875" style="6" customWidth="1"/>
    <col min="14084" max="14084" width="9.77734375" style="6" customWidth="1"/>
    <col min="14085" max="14085" width="6.77734375" style="6" customWidth="1"/>
    <col min="14086" max="14090" width="10.77734375" style="6" customWidth="1"/>
    <col min="14091" max="14100" width="10.21875" style="6" customWidth="1"/>
    <col min="14101" max="14101" width="11.44140625" style="6" customWidth="1"/>
    <col min="14102" max="14102" width="1.77734375" style="6" customWidth="1"/>
    <col min="14103" max="14103" width="11.77734375" style="6" customWidth="1"/>
    <col min="14104" max="14336" width="8.77734375" style="6"/>
    <col min="14337" max="14338" width="1.21875" style="6" customWidth="1"/>
    <col min="14339" max="14339" width="7.21875" style="6" customWidth="1"/>
    <col min="14340" max="14340" width="9.77734375" style="6" customWidth="1"/>
    <col min="14341" max="14341" width="6.77734375" style="6" customWidth="1"/>
    <col min="14342" max="14346" width="10.77734375" style="6" customWidth="1"/>
    <col min="14347" max="14356" width="10.21875" style="6" customWidth="1"/>
    <col min="14357" max="14357" width="11.44140625" style="6" customWidth="1"/>
    <col min="14358" max="14358" width="1.77734375" style="6" customWidth="1"/>
    <col min="14359" max="14359" width="11.77734375" style="6" customWidth="1"/>
    <col min="14360" max="14592" width="8.77734375" style="6"/>
    <col min="14593" max="14594" width="1.21875" style="6" customWidth="1"/>
    <col min="14595" max="14595" width="7.21875" style="6" customWidth="1"/>
    <col min="14596" max="14596" width="9.77734375" style="6" customWidth="1"/>
    <col min="14597" max="14597" width="6.77734375" style="6" customWidth="1"/>
    <col min="14598" max="14602" width="10.77734375" style="6" customWidth="1"/>
    <col min="14603" max="14612" width="10.21875" style="6" customWidth="1"/>
    <col min="14613" max="14613" width="11.44140625" style="6" customWidth="1"/>
    <col min="14614" max="14614" width="1.77734375" style="6" customWidth="1"/>
    <col min="14615" max="14615" width="11.77734375" style="6" customWidth="1"/>
    <col min="14616" max="14848" width="8.77734375" style="6"/>
    <col min="14849" max="14850" width="1.21875" style="6" customWidth="1"/>
    <col min="14851" max="14851" width="7.21875" style="6" customWidth="1"/>
    <col min="14852" max="14852" width="9.77734375" style="6" customWidth="1"/>
    <col min="14853" max="14853" width="6.77734375" style="6" customWidth="1"/>
    <col min="14854" max="14858" width="10.77734375" style="6" customWidth="1"/>
    <col min="14859" max="14868" width="10.21875" style="6" customWidth="1"/>
    <col min="14869" max="14869" width="11.44140625" style="6" customWidth="1"/>
    <col min="14870" max="14870" width="1.77734375" style="6" customWidth="1"/>
    <col min="14871" max="14871" width="11.77734375" style="6" customWidth="1"/>
    <col min="14872" max="15104" width="8.77734375" style="6"/>
    <col min="15105" max="15106" width="1.21875" style="6" customWidth="1"/>
    <col min="15107" max="15107" width="7.21875" style="6" customWidth="1"/>
    <col min="15108" max="15108" width="9.77734375" style="6" customWidth="1"/>
    <col min="15109" max="15109" width="6.77734375" style="6" customWidth="1"/>
    <col min="15110" max="15114" width="10.77734375" style="6" customWidth="1"/>
    <col min="15115" max="15124" width="10.21875" style="6" customWidth="1"/>
    <col min="15125" max="15125" width="11.44140625" style="6" customWidth="1"/>
    <col min="15126" max="15126" width="1.77734375" style="6" customWidth="1"/>
    <col min="15127" max="15127" width="11.77734375" style="6" customWidth="1"/>
    <col min="15128" max="15360" width="8.77734375" style="6"/>
    <col min="15361" max="15362" width="1.21875" style="6" customWidth="1"/>
    <col min="15363" max="15363" width="7.21875" style="6" customWidth="1"/>
    <col min="15364" max="15364" width="9.77734375" style="6" customWidth="1"/>
    <col min="15365" max="15365" width="6.77734375" style="6" customWidth="1"/>
    <col min="15366" max="15370" width="10.77734375" style="6" customWidth="1"/>
    <col min="15371" max="15380" width="10.21875" style="6" customWidth="1"/>
    <col min="15381" max="15381" width="11.44140625" style="6" customWidth="1"/>
    <col min="15382" max="15382" width="1.77734375" style="6" customWidth="1"/>
    <col min="15383" max="15383" width="11.77734375" style="6" customWidth="1"/>
    <col min="15384" max="15616" width="8.77734375" style="6"/>
    <col min="15617" max="15618" width="1.21875" style="6" customWidth="1"/>
    <col min="15619" max="15619" width="7.21875" style="6" customWidth="1"/>
    <col min="15620" max="15620" width="9.77734375" style="6" customWidth="1"/>
    <col min="15621" max="15621" width="6.77734375" style="6" customWidth="1"/>
    <col min="15622" max="15626" width="10.77734375" style="6" customWidth="1"/>
    <col min="15627" max="15636" width="10.21875" style="6" customWidth="1"/>
    <col min="15637" max="15637" width="11.44140625" style="6" customWidth="1"/>
    <col min="15638" max="15638" width="1.77734375" style="6" customWidth="1"/>
    <col min="15639" max="15639" width="11.77734375" style="6" customWidth="1"/>
    <col min="15640" max="15872" width="8.77734375" style="6"/>
    <col min="15873" max="15874" width="1.21875" style="6" customWidth="1"/>
    <col min="15875" max="15875" width="7.21875" style="6" customWidth="1"/>
    <col min="15876" max="15876" width="9.77734375" style="6" customWidth="1"/>
    <col min="15877" max="15877" width="6.77734375" style="6" customWidth="1"/>
    <col min="15878" max="15882" width="10.77734375" style="6" customWidth="1"/>
    <col min="15883" max="15892" width="10.21875" style="6" customWidth="1"/>
    <col min="15893" max="15893" width="11.44140625" style="6" customWidth="1"/>
    <col min="15894" max="15894" width="1.77734375" style="6" customWidth="1"/>
    <col min="15895" max="15895" width="11.77734375" style="6" customWidth="1"/>
    <col min="15896" max="16128" width="8.77734375" style="6"/>
    <col min="16129" max="16130" width="1.21875" style="6" customWidth="1"/>
    <col min="16131" max="16131" width="7.21875" style="6" customWidth="1"/>
    <col min="16132" max="16132" width="9.77734375" style="6" customWidth="1"/>
    <col min="16133" max="16133" width="6.77734375" style="6" customWidth="1"/>
    <col min="16134" max="16138" width="10.77734375" style="6" customWidth="1"/>
    <col min="16139" max="16148" width="10.21875" style="6" customWidth="1"/>
    <col min="16149" max="16149" width="11.44140625" style="6" customWidth="1"/>
    <col min="16150" max="16150" width="1.77734375" style="6" customWidth="1"/>
    <col min="16151" max="16151" width="11.77734375" style="6" customWidth="1"/>
    <col min="16152" max="16384" width="8.77734375" style="6"/>
  </cols>
  <sheetData>
    <row r="1" spans="1:23" ht="22.8" x14ac:dyDescent="0.4">
      <c r="A1" s="5" t="s">
        <v>63</v>
      </c>
    </row>
    <row r="2" spans="1:23" ht="15.6" x14ac:dyDescent="0.3">
      <c r="B2" s="7" t="s">
        <v>42</v>
      </c>
      <c r="C2" s="7"/>
      <c r="D2" s="7"/>
      <c r="E2" s="7"/>
      <c r="F2" s="7"/>
      <c r="G2" s="24"/>
      <c r="H2" s="24"/>
      <c r="I2" s="47"/>
      <c r="L2" s="16" t="s">
        <v>43</v>
      </c>
      <c r="M2" s="48" t="s">
        <v>43</v>
      </c>
    </row>
    <row r="3" spans="1:23" ht="15.6" x14ac:dyDescent="0.3">
      <c r="A3" s="8"/>
      <c r="B3" s="98" t="s">
        <v>44</v>
      </c>
      <c r="C3" s="98"/>
      <c r="D3" s="98"/>
      <c r="E3" s="98"/>
      <c r="F3" s="98"/>
      <c r="T3" s="16" t="s">
        <v>43</v>
      </c>
    </row>
    <row r="4" spans="1:23" ht="18" thickBot="1" x14ac:dyDescent="0.35">
      <c r="A4" s="9"/>
    </row>
    <row r="5" spans="1:23" ht="15.6" x14ac:dyDescent="0.3">
      <c r="A5" s="10"/>
      <c r="F5" s="92" t="s">
        <v>45</v>
      </c>
      <c r="G5" s="93"/>
      <c r="H5" s="94"/>
      <c r="I5" s="49"/>
      <c r="J5" s="49"/>
      <c r="K5" s="50"/>
      <c r="L5" s="95" t="s">
        <v>46</v>
      </c>
      <c r="M5" s="95"/>
      <c r="N5" s="95"/>
      <c r="O5" s="95"/>
      <c r="P5" s="50"/>
      <c r="Q5" s="50"/>
      <c r="R5" s="50"/>
      <c r="S5" s="50"/>
      <c r="T5" s="50"/>
      <c r="U5" s="51"/>
      <c r="W5" s="31" t="s">
        <v>0</v>
      </c>
    </row>
    <row r="6" spans="1:23" ht="26.4" x14ac:dyDescent="0.25">
      <c r="A6" s="11" t="s">
        <v>1</v>
      </c>
      <c r="F6" s="12" t="s">
        <v>47</v>
      </c>
      <c r="G6" s="38" t="s">
        <v>48</v>
      </c>
      <c r="H6" s="25" t="s">
        <v>49</v>
      </c>
      <c r="I6" s="52" t="s">
        <v>31</v>
      </c>
      <c r="J6" s="52" t="s">
        <v>32</v>
      </c>
      <c r="K6" s="52" t="s">
        <v>33</v>
      </c>
      <c r="L6" s="52" t="s">
        <v>34</v>
      </c>
      <c r="M6" s="52" t="s">
        <v>35</v>
      </c>
      <c r="N6" s="52" t="s">
        <v>36</v>
      </c>
      <c r="O6" s="52" t="s">
        <v>37</v>
      </c>
      <c r="P6" s="52" t="s">
        <v>38</v>
      </c>
      <c r="Q6" s="52" t="s">
        <v>39</v>
      </c>
      <c r="R6" s="52" t="s">
        <v>40</v>
      </c>
      <c r="S6" s="52" t="s">
        <v>41</v>
      </c>
      <c r="T6" s="52" t="s">
        <v>50</v>
      </c>
      <c r="U6" s="53" t="s">
        <v>51</v>
      </c>
      <c r="W6" s="32" t="s">
        <v>11</v>
      </c>
    </row>
    <row r="7" spans="1:23" x14ac:dyDescent="0.25">
      <c r="B7" s="90" t="s">
        <v>12</v>
      </c>
      <c r="C7" s="90"/>
      <c r="D7" s="90"/>
      <c r="E7" s="91"/>
      <c r="F7" s="2"/>
      <c r="G7" s="39"/>
      <c r="H7" s="26" t="str">
        <f>IF(F7,F7-G7,"")</f>
        <v/>
      </c>
      <c r="I7" s="54"/>
      <c r="J7" s="54"/>
      <c r="K7" s="39"/>
      <c r="L7" s="39"/>
      <c r="M7" s="39"/>
      <c r="N7" s="39"/>
      <c r="O7" s="39"/>
      <c r="P7" s="39"/>
      <c r="Q7" s="39"/>
      <c r="R7" s="39"/>
      <c r="S7" s="39"/>
      <c r="T7" s="39"/>
      <c r="U7" s="26"/>
      <c r="V7" s="16"/>
      <c r="W7" s="33" t="str">
        <f>IF(F7,SUM(I7:U7)-H7,"")</f>
        <v/>
      </c>
    </row>
    <row r="8" spans="1:23" x14ac:dyDescent="0.25">
      <c r="B8" s="90"/>
      <c r="C8" s="90"/>
      <c r="D8" s="90"/>
      <c r="E8" s="91"/>
      <c r="F8" s="3"/>
      <c r="G8" s="40"/>
      <c r="H8" s="27" t="str">
        <f t="shared" ref="H8:H22" si="0">IF(F8,F8-G8,"")</f>
        <v/>
      </c>
      <c r="I8" s="55"/>
      <c r="J8" s="55"/>
      <c r="K8" s="40"/>
      <c r="L8" s="40"/>
      <c r="M8" s="40"/>
      <c r="N8" s="40"/>
      <c r="O8" s="40"/>
      <c r="P8" s="40"/>
      <c r="Q8" s="55"/>
      <c r="R8" s="55"/>
      <c r="S8" s="55"/>
      <c r="T8" s="55"/>
      <c r="U8" s="27"/>
      <c r="V8" s="16"/>
      <c r="W8" s="33" t="str">
        <f t="shared" ref="W8:W22" si="1">IF(F8,SUM(I8:U8)-H8,"")</f>
        <v/>
      </c>
    </row>
    <row r="9" spans="1:23" x14ac:dyDescent="0.25">
      <c r="B9" s="90"/>
      <c r="C9" s="90"/>
      <c r="D9" s="90"/>
      <c r="E9" s="91"/>
      <c r="F9" s="4"/>
      <c r="G9" s="40"/>
      <c r="H9" s="27" t="str">
        <f t="shared" si="0"/>
        <v/>
      </c>
      <c r="I9" s="55"/>
      <c r="J9" s="55"/>
      <c r="K9" s="40"/>
      <c r="L9" s="40"/>
      <c r="M9" s="40"/>
      <c r="N9" s="40"/>
      <c r="O9" s="40"/>
      <c r="P9" s="40"/>
      <c r="Q9" s="55"/>
      <c r="R9" s="55"/>
      <c r="S9" s="55"/>
      <c r="T9" s="55"/>
      <c r="U9" s="27"/>
      <c r="V9" s="16"/>
      <c r="W9" s="33" t="str">
        <f t="shared" si="1"/>
        <v/>
      </c>
    </row>
    <row r="10" spans="1:23" x14ac:dyDescent="0.25">
      <c r="B10" s="90"/>
      <c r="C10" s="90"/>
      <c r="D10" s="90"/>
      <c r="E10" s="91"/>
      <c r="F10" s="4"/>
      <c r="G10" s="40"/>
      <c r="H10" s="27" t="str">
        <f t="shared" si="0"/>
        <v/>
      </c>
      <c r="I10" s="55"/>
      <c r="J10" s="55"/>
      <c r="K10" s="40"/>
      <c r="L10" s="40"/>
      <c r="M10" s="40"/>
      <c r="N10" s="40"/>
      <c r="O10" s="40"/>
      <c r="P10" s="40"/>
      <c r="Q10" s="55"/>
      <c r="R10" s="55"/>
      <c r="S10" s="55"/>
      <c r="T10" s="55"/>
      <c r="U10" s="27"/>
      <c r="V10" s="16"/>
      <c r="W10" s="33" t="str">
        <f t="shared" si="1"/>
        <v/>
      </c>
    </row>
    <row r="11" spans="1:23" x14ac:dyDescent="0.25">
      <c r="B11" s="90"/>
      <c r="C11" s="90"/>
      <c r="D11" s="90"/>
      <c r="E11" s="91"/>
      <c r="F11" s="4"/>
      <c r="G11" s="40"/>
      <c r="H11" s="27" t="str">
        <f t="shared" si="0"/>
        <v/>
      </c>
      <c r="I11" s="55"/>
      <c r="J11" s="55"/>
      <c r="K11" s="40"/>
      <c r="L11" s="40"/>
      <c r="M11" s="40"/>
      <c r="N11" s="40"/>
      <c r="O11" s="40"/>
      <c r="P11" s="40"/>
      <c r="Q11" s="55"/>
      <c r="R11" s="55"/>
      <c r="S11" s="55"/>
      <c r="T11" s="55"/>
      <c r="U11" s="27"/>
      <c r="V11" s="16"/>
      <c r="W11" s="33" t="str">
        <f t="shared" si="1"/>
        <v/>
      </c>
    </row>
    <row r="12" spans="1:23" x14ac:dyDescent="0.25">
      <c r="B12" s="90"/>
      <c r="C12" s="90"/>
      <c r="D12" s="90"/>
      <c r="E12" s="91"/>
      <c r="F12" s="4"/>
      <c r="G12" s="40"/>
      <c r="H12" s="27" t="str">
        <f t="shared" si="0"/>
        <v/>
      </c>
      <c r="I12" s="55"/>
      <c r="J12" s="55"/>
      <c r="K12" s="40"/>
      <c r="L12" s="40"/>
      <c r="M12" s="40"/>
      <c r="N12" s="40"/>
      <c r="O12" s="40"/>
      <c r="P12" s="40"/>
      <c r="Q12" s="55"/>
      <c r="R12" s="55"/>
      <c r="S12" s="55"/>
      <c r="T12" s="55"/>
      <c r="U12" s="27"/>
      <c r="V12" s="16"/>
      <c r="W12" s="33" t="str">
        <f t="shared" si="1"/>
        <v/>
      </c>
    </row>
    <row r="13" spans="1:23" x14ac:dyDescent="0.25">
      <c r="B13" s="90"/>
      <c r="C13" s="90"/>
      <c r="D13" s="90"/>
      <c r="E13" s="91"/>
      <c r="F13" s="4"/>
      <c r="G13" s="40"/>
      <c r="H13" s="27" t="str">
        <f t="shared" si="0"/>
        <v/>
      </c>
      <c r="I13" s="55"/>
      <c r="J13" s="55"/>
      <c r="K13" s="40"/>
      <c r="L13" s="40"/>
      <c r="M13" s="40"/>
      <c r="N13" s="40"/>
      <c r="O13" s="40"/>
      <c r="P13" s="40"/>
      <c r="Q13" s="55"/>
      <c r="R13" s="55"/>
      <c r="S13" s="55"/>
      <c r="T13" s="55"/>
      <c r="U13" s="27"/>
      <c r="V13" s="16"/>
      <c r="W13" s="33" t="str">
        <f t="shared" si="1"/>
        <v/>
      </c>
    </row>
    <row r="14" spans="1:23" x14ac:dyDescent="0.25">
      <c r="B14" s="90"/>
      <c r="C14" s="90"/>
      <c r="D14" s="90"/>
      <c r="E14" s="91"/>
      <c r="F14" s="4"/>
      <c r="G14" s="40"/>
      <c r="H14" s="27" t="str">
        <f t="shared" si="0"/>
        <v/>
      </c>
      <c r="I14" s="55"/>
      <c r="J14" s="55"/>
      <c r="K14" s="40"/>
      <c r="L14" s="40"/>
      <c r="M14" s="40"/>
      <c r="N14" s="40"/>
      <c r="O14" s="40"/>
      <c r="P14" s="40"/>
      <c r="Q14" s="55"/>
      <c r="R14" s="55"/>
      <c r="S14" s="55"/>
      <c r="T14" s="55"/>
      <c r="U14" s="27"/>
      <c r="V14" s="16"/>
      <c r="W14" s="33" t="str">
        <f t="shared" si="1"/>
        <v/>
      </c>
    </row>
    <row r="15" spans="1:23" x14ac:dyDescent="0.25">
      <c r="B15" s="90"/>
      <c r="C15" s="90"/>
      <c r="D15" s="90"/>
      <c r="E15" s="91"/>
      <c r="F15" s="15"/>
      <c r="G15" s="40"/>
      <c r="H15" s="27" t="str">
        <f t="shared" si="0"/>
        <v/>
      </c>
      <c r="I15" s="55"/>
      <c r="J15" s="55"/>
      <c r="K15" s="40"/>
      <c r="L15" s="40"/>
      <c r="M15" s="40"/>
      <c r="N15" s="40"/>
      <c r="O15" s="40"/>
      <c r="P15" s="40"/>
      <c r="Q15" s="55"/>
      <c r="R15" s="55"/>
      <c r="S15" s="55"/>
      <c r="T15" s="55"/>
      <c r="U15" s="27"/>
      <c r="V15" s="16"/>
      <c r="W15" s="33" t="str">
        <f t="shared" si="1"/>
        <v/>
      </c>
    </row>
    <row r="16" spans="1:23" x14ac:dyDescent="0.25">
      <c r="B16" s="90"/>
      <c r="C16" s="90"/>
      <c r="D16" s="90"/>
      <c r="E16" s="91"/>
      <c r="F16" s="17"/>
      <c r="G16" s="40"/>
      <c r="H16" s="27" t="str">
        <f t="shared" si="0"/>
        <v/>
      </c>
      <c r="I16" s="55"/>
      <c r="J16" s="55"/>
      <c r="K16" s="40"/>
      <c r="L16" s="40"/>
      <c r="M16" s="40"/>
      <c r="N16" s="40"/>
      <c r="O16" s="40"/>
      <c r="P16" s="40"/>
      <c r="Q16" s="55"/>
      <c r="R16" s="55"/>
      <c r="S16" s="55"/>
      <c r="T16" s="55"/>
      <c r="U16" s="27"/>
      <c r="V16" s="16"/>
      <c r="W16" s="33" t="str">
        <f t="shared" si="1"/>
        <v/>
      </c>
    </row>
    <row r="17" spans="1:23" x14ac:dyDescent="0.25">
      <c r="B17" s="90"/>
      <c r="C17" s="90"/>
      <c r="D17" s="90"/>
      <c r="E17" s="91"/>
      <c r="F17" s="17"/>
      <c r="G17" s="40"/>
      <c r="H17" s="27" t="str">
        <f t="shared" si="0"/>
        <v/>
      </c>
      <c r="I17" s="55"/>
      <c r="J17" s="55"/>
      <c r="K17" s="40"/>
      <c r="L17" s="40"/>
      <c r="M17" s="40"/>
      <c r="N17" s="40"/>
      <c r="O17" s="40"/>
      <c r="P17" s="40"/>
      <c r="Q17" s="55"/>
      <c r="R17" s="55"/>
      <c r="S17" s="55"/>
      <c r="T17" s="55"/>
      <c r="U17" s="27"/>
      <c r="V17" s="16"/>
      <c r="W17" s="33" t="str">
        <f t="shared" si="1"/>
        <v/>
      </c>
    </row>
    <row r="18" spans="1:23" x14ac:dyDescent="0.25">
      <c r="B18" s="90"/>
      <c r="C18" s="90"/>
      <c r="D18" s="90"/>
      <c r="E18" s="91"/>
      <c r="F18" s="17"/>
      <c r="G18" s="40"/>
      <c r="H18" s="27" t="str">
        <f t="shared" si="0"/>
        <v/>
      </c>
      <c r="I18" s="55"/>
      <c r="J18" s="55"/>
      <c r="K18" s="40"/>
      <c r="L18" s="40"/>
      <c r="M18" s="40"/>
      <c r="N18" s="40"/>
      <c r="O18" s="40"/>
      <c r="P18" s="40"/>
      <c r="Q18" s="55"/>
      <c r="R18" s="55"/>
      <c r="S18" s="55"/>
      <c r="T18" s="55"/>
      <c r="U18" s="27"/>
      <c r="V18" s="16"/>
      <c r="W18" s="33" t="str">
        <f t="shared" si="1"/>
        <v/>
      </c>
    </row>
    <row r="19" spans="1:23" x14ac:dyDescent="0.25">
      <c r="B19" s="90"/>
      <c r="C19" s="90"/>
      <c r="D19" s="90"/>
      <c r="E19" s="91"/>
      <c r="F19" s="17"/>
      <c r="G19" s="40"/>
      <c r="H19" s="27" t="str">
        <f t="shared" si="0"/>
        <v/>
      </c>
      <c r="I19" s="55"/>
      <c r="J19" s="55"/>
      <c r="K19" s="40"/>
      <c r="L19" s="43"/>
      <c r="M19" s="40"/>
      <c r="N19" s="40"/>
      <c r="O19" s="40"/>
      <c r="P19" s="40"/>
      <c r="Q19" s="55"/>
      <c r="R19" s="55"/>
      <c r="S19" s="55"/>
      <c r="T19" s="55"/>
      <c r="U19" s="27"/>
      <c r="V19" s="16"/>
      <c r="W19" s="33" t="str">
        <f t="shared" si="1"/>
        <v/>
      </c>
    </row>
    <row r="20" spans="1:23" x14ac:dyDescent="0.25">
      <c r="B20" s="90" t="s">
        <v>43</v>
      </c>
      <c r="C20" s="90" t="s">
        <v>43</v>
      </c>
      <c r="D20" s="90"/>
      <c r="E20" s="91"/>
      <c r="F20" s="18"/>
      <c r="G20" s="40"/>
      <c r="H20" s="27" t="str">
        <f t="shared" si="0"/>
        <v/>
      </c>
      <c r="I20" s="55"/>
      <c r="J20" s="55"/>
      <c r="K20" s="40"/>
      <c r="L20" s="43"/>
      <c r="M20" s="40"/>
      <c r="N20" s="40"/>
      <c r="O20" s="40"/>
      <c r="P20" s="40"/>
      <c r="Q20" s="55"/>
      <c r="R20" s="55"/>
      <c r="S20" s="55"/>
      <c r="T20" s="55"/>
      <c r="U20" s="27"/>
      <c r="V20" s="16"/>
      <c r="W20" s="34" t="str">
        <f t="shared" si="1"/>
        <v/>
      </c>
    </row>
    <row r="21" spans="1:23" x14ac:dyDescent="0.25">
      <c r="B21" s="90"/>
      <c r="C21" s="90"/>
      <c r="D21" s="90"/>
      <c r="E21" s="91"/>
      <c r="F21" s="18"/>
      <c r="G21" s="40"/>
      <c r="H21" s="27" t="str">
        <f t="shared" si="0"/>
        <v/>
      </c>
      <c r="I21" s="55"/>
      <c r="J21" s="55"/>
      <c r="K21" s="40"/>
      <c r="L21" s="43"/>
      <c r="M21" s="40"/>
      <c r="N21" s="40"/>
      <c r="O21" s="40"/>
      <c r="P21" s="40"/>
      <c r="Q21" s="55"/>
      <c r="R21" s="55"/>
      <c r="S21" s="55"/>
      <c r="T21" s="55"/>
      <c r="U21" s="27"/>
      <c r="V21" s="16"/>
      <c r="W21" s="34" t="str">
        <f t="shared" si="1"/>
        <v/>
      </c>
    </row>
    <row r="22" spans="1:23" ht="13.8" thickBot="1" x14ac:dyDescent="0.3">
      <c r="B22" s="90"/>
      <c r="C22" s="90"/>
      <c r="D22" s="90"/>
      <c r="E22" s="91"/>
      <c r="F22" s="18"/>
      <c r="G22" s="40"/>
      <c r="H22" s="27" t="str">
        <f t="shared" si="0"/>
        <v/>
      </c>
      <c r="I22" s="55"/>
      <c r="J22" s="55"/>
      <c r="K22" s="40"/>
      <c r="L22" s="44"/>
      <c r="M22" s="40"/>
      <c r="N22" s="40"/>
      <c r="O22" s="40"/>
      <c r="P22" s="40"/>
      <c r="Q22" s="55"/>
      <c r="R22" s="55"/>
      <c r="S22" s="55"/>
      <c r="T22" s="55"/>
      <c r="U22" s="27"/>
      <c r="V22" s="16"/>
      <c r="W22" s="34" t="str">
        <f t="shared" si="1"/>
        <v/>
      </c>
    </row>
    <row r="23" spans="1:23" ht="14.4" thickTop="1" thickBot="1" x14ac:dyDescent="0.3">
      <c r="A23" s="11" t="s">
        <v>2</v>
      </c>
      <c r="F23" s="28">
        <f t="shared" ref="F23:U23" si="2">SUM(F7:F22)</f>
        <v>0</v>
      </c>
      <c r="G23" s="41">
        <f t="shared" si="2"/>
        <v>0</v>
      </c>
      <c r="H23" s="28">
        <f t="shared" si="2"/>
        <v>0</v>
      </c>
      <c r="I23" s="56">
        <f t="shared" si="2"/>
        <v>0</v>
      </c>
      <c r="J23" s="41">
        <f t="shared" si="2"/>
        <v>0</v>
      </c>
      <c r="K23" s="57">
        <f t="shared" si="2"/>
        <v>0</v>
      </c>
      <c r="L23" s="41">
        <f t="shared" si="2"/>
        <v>0</v>
      </c>
      <c r="M23" s="41">
        <f t="shared" si="2"/>
        <v>0</v>
      </c>
      <c r="N23" s="41">
        <f t="shared" si="2"/>
        <v>0</v>
      </c>
      <c r="O23" s="41">
        <f t="shared" si="2"/>
        <v>0</v>
      </c>
      <c r="P23" s="41">
        <f t="shared" si="2"/>
        <v>0</v>
      </c>
      <c r="Q23" s="41">
        <f>SUM(Q7:Q22)</f>
        <v>0</v>
      </c>
      <c r="R23" s="41">
        <f>SUM(R7:R22)</f>
        <v>0</v>
      </c>
      <c r="S23" s="41">
        <f>SUM(S7:S22)</f>
        <v>0</v>
      </c>
      <c r="T23" s="41">
        <f>SUM(T7:T22)</f>
        <v>0</v>
      </c>
      <c r="U23" s="28">
        <f t="shared" si="2"/>
        <v>0</v>
      </c>
      <c r="V23" s="16"/>
      <c r="W23" s="35" t="str">
        <f>IF(F23,SUM(I23:U23)-H23,"")</f>
        <v/>
      </c>
    </row>
    <row r="24" spans="1:23" ht="13.8" thickBot="1" x14ac:dyDescent="0.3">
      <c r="F24" s="19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9"/>
    </row>
    <row r="25" spans="1:23" ht="15.6" x14ac:dyDescent="0.3">
      <c r="A25" s="10">
        <f>+A5</f>
        <v>0</v>
      </c>
      <c r="F25" s="92" t="s">
        <v>52</v>
      </c>
      <c r="G25" s="93"/>
      <c r="H25" s="94"/>
      <c r="I25" s="49"/>
      <c r="J25" s="49"/>
      <c r="K25" s="50"/>
      <c r="L25" s="95" t="s">
        <v>53</v>
      </c>
      <c r="M25" s="95"/>
      <c r="N25" s="95"/>
      <c r="O25" s="95"/>
      <c r="P25" s="50"/>
      <c r="Q25" s="50"/>
      <c r="R25" s="50"/>
      <c r="S25" s="50"/>
      <c r="T25" s="50"/>
      <c r="U25" s="51"/>
      <c r="W25" s="31" t="s">
        <v>0</v>
      </c>
    </row>
    <row r="26" spans="1:23" ht="26.4" x14ac:dyDescent="0.25">
      <c r="A26" s="11" t="s">
        <v>3</v>
      </c>
      <c r="F26" s="12" t="s">
        <v>54</v>
      </c>
      <c r="G26" s="38" t="s">
        <v>55</v>
      </c>
      <c r="H26" s="25" t="s">
        <v>49</v>
      </c>
      <c r="I26" s="52" t="s">
        <v>31</v>
      </c>
      <c r="J26" s="52" t="s">
        <v>32</v>
      </c>
      <c r="K26" s="52" t="s">
        <v>33</v>
      </c>
      <c r="L26" s="52" t="s">
        <v>34</v>
      </c>
      <c r="M26" s="52" t="s">
        <v>35</v>
      </c>
      <c r="N26" s="52" t="s">
        <v>36</v>
      </c>
      <c r="O26" s="52" t="s">
        <v>37</v>
      </c>
      <c r="P26" s="52" t="s">
        <v>38</v>
      </c>
      <c r="Q26" s="52" t="s">
        <v>39</v>
      </c>
      <c r="R26" s="52" t="s">
        <v>40</v>
      </c>
      <c r="S26" s="52" t="s">
        <v>41</v>
      </c>
      <c r="T26" s="52" t="s">
        <v>50</v>
      </c>
      <c r="U26" s="53" t="str">
        <f>+U6</f>
        <v>Cumulated Remaining</v>
      </c>
      <c r="W26" s="32" t="s">
        <v>11</v>
      </c>
    </row>
    <row r="27" spans="1:23" x14ac:dyDescent="0.25">
      <c r="B27" s="96"/>
      <c r="C27" s="96"/>
      <c r="D27" s="96"/>
      <c r="E27" s="97"/>
      <c r="F27" s="4"/>
      <c r="G27" s="39"/>
      <c r="H27" s="27" t="str">
        <f t="shared" ref="H27:H38" si="3">IF(F27,F27-G27,"")</f>
        <v/>
      </c>
      <c r="I27" s="54"/>
      <c r="J27" s="54"/>
      <c r="K27" s="39"/>
      <c r="L27" s="39"/>
      <c r="M27" s="39"/>
      <c r="N27" s="39"/>
      <c r="O27" s="39"/>
      <c r="P27" s="39"/>
      <c r="Q27" s="55"/>
      <c r="R27" s="55"/>
      <c r="S27" s="55"/>
      <c r="T27" s="55"/>
      <c r="U27" s="27"/>
      <c r="V27" s="16"/>
      <c r="W27" s="33" t="str">
        <f>IF(F27,SUM(I27:U27)-H27,"")</f>
        <v/>
      </c>
    </row>
    <row r="28" spans="1:23" x14ac:dyDescent="0.25">
      <c r="B28"/>
      <c r="C28" s="13"/>
      <c r="D28" s="13"/>
      <c r="E28" s="14"/>
      <c r="F28" s="4"/>
      <c r="G28" s="42"/>
      <c r="H28" s="27" t="str">
        <f t="shared" si="3"/>
        <v/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1"/>
      <c r="U28" s="62"/>
      <c r="V28" s="16"/>
      <c r="W28" s="33" t="str">
        <f t="shared" ref="W28:W33" si="4">IF(F28,SUM(I28:U28)-H28,"")</f>
        <v/>
      </c>
    </row>
    <row r="29" spans="1:23" x14ac:dyDescent="0.25">
      <c r="B29"/>
      <c r="C29" s="13"/>
      <c r="D29" s="13"/>
      <c r="E29" s="14"/>
      <c r="F29" s="4"/>
      <c r="G29" s="42"/>
      <c r="H29" s="27" t="str">
        <f t="shared" si="3"/>
        <v/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1"/>
      <c r="U29" s="62"/>
      <c r="V29" s="16"/>
      <c r="W29" s="33" t="str">
        <f t="shared" si="4"/>
        <v/>
      </c>
    </row>
    <row r="30" spans="1:23" x14ac:dyDescent="0.25">
      <c r="B30"/>
      <c r="C30" s="13"/>
      <c r="D30" s="13"/>
      <c r="E30" s="14"/>
      <c r="F30" s="4"/>
      <c r="G30" s="42"/>
      <c r="H30" s="27" t="str">
        <f t="shared" si="3"/>
        <v/>
      </c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1"/>
      <c r="U30" s="62"/>
      <c r="V30" s="16"/>
      <c r="W30" s="33" t="str">
        <f t="shared" si="4"/>
        <v/>
      </c>
    </row>
    <row r="31" spans="1:23" x14ac:dyDescent="0.25">
      <c r="B31" s="1"/>
      <c r="C31" s="13"/>
      <c r="D31" s="13"/>
      <c r="E31" s="14"/>
      <c r="F31" s="4"/>
      <c r="G31" s="42"/>
      <c r="H31" s="27" t="str">
        <f t="shared" si="3"/>
        <v/>
      </c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1"/>
      <c r="U31" s="62"/>
      <c r="V31" s="16"/>
      <c r="W31" s="33" t="str">
        <f t="shared" si="4"/>
        <v/>
      </c>
    </row>
    <row r="32" spans="1:23" x14ac:dyDescent="0.25">
      <c r="B32" s="1"/>
      <c r="C32" s="13"/>
      <c r="D32" s="13"/>
      <c r="E32" s="14"/>
      <c r="F32" s="4"/>
      <c r="G32" s="42"/>
      <c r="H32" s="27" t="str">
        <f t="shared" si="3"/>
        <v/>
      </c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62"/>
      <c r="V32" s="16"/>
      <c r="W32" s="33" t="str">
        <f t="shared" si="4"/>
        <v/>
      </c>
    </row>
    <row r="33" spans="1:23" x14ac:dyDescent="0.25">
      <c r="B33"/>
      <c r="C33" s="13"/>
      <c r="D33" s="13"/>
      <c r="E33" s="14"/>
      <c r="F33" s="4"/>
      <c r="G33" s="42"/>
      <c r="H33" s="27" t="str">
        <f t="shared" si="3"/>
        <v/>
      </c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1"/>
      <c r="U33" s="62"/>
      <c r="V33" s="16"/>
      <c r="W33" s="33" t="str">
        <f t="shared" si="4"/>
        <v/>
      </c>
    </row>
    <row r="34" spans="1:23" x14ac:dyDescent="0.25">
      <c r="B34"/>
      <c r="E34" s="23"/>
      <c r="F34" s="4"/>
      <c r="G34" s="40"/>
      <c r="H34" s="27" t="str">
        <f t="shared" si="3"/>
        <v/>
      </c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2"/>
      <c r="V34" s="16"/>
      <c r="W34" s="33" t="str">
        <f>IF(F34,SUM(I34:U34)-H34,"")</f>
        <v/>
      </c>
    </row>
    <row r="35" spans="1:23" ht="12.75" customHeight="1" x14ac:dyDescent="0.25">
      <c r="B35"/>
      <c r="E35" s="23"/>
      <c r="F35" s="4"/>
      <c r="G35" s="40"/>
      <c r="H35" s="27" t="str">
        <f t="shared" si="3"/>
        <v/>
      </c>
      <c r="I35" s="55"/>
      <c r="J35" s="55"/>
      <c r="K35" s="40"/>
      <c r="L35" s="40"/>
      <c r="M35" s="40"/>
      <c r="N35" s="40"/>
      <c r="O35" s="40"/>
      <c r="P35" s="40"/>
      <c r="Q35" s="55"/>
      <c r="R35" s="55"/>
      <c r="S35" s="55"/>
      <c r="T35" s="55"/>
      <c r="U35" s="27"/>
      <c r="V35" s="16"/>
      <c r="W35" s="33" t="str">
        <f>IF(F35,SUM(K35:U35)-H35,"")</f>
        <v/>
      </c>
    </row>
    <row r="36" spans="1:23" x14ac:dyDescent="0.25">
      <c r="B36"/>
      <c r="E36" s="23"/>
      <c r="F36" s="4"/>
      <c r="G36" s="40"/>
      <c r="H36" s="27" t="str">
        <f t="shared" si="3"/>
        <v/>
      </c>
      <c r="I36" s="55"/>
      <c r="J36" s="55"/>
      <c r="K36" s="40"/>
      <c r="L36" s="40"/>
      <c r="M36" s="40"/>
      <c r="N36" s="40"/>
      <c r="O36" s="40"/>
      <c r="P36" s="40"/>
      <c r="Q36" s="55"/>
      <c r="R36" s="55"/>
      <c r="S36" s="55"/>
      <c r="T36" s="55"/>
      <c r="U36" s="27"/>
      <c r="V36" s="16"/>
      <c r="W36" s="33" t="str">
        <f>IF(F36,SUM(K36:U36)-H36,"")</f>
        <v/>
      </c>
    </row>
    <row r="37" spans="1:23" x14ac:dyDescent="0.25">
      <c r="B37"/>
      <c r="E37" s="23"/>
      <c r="F37" s="4"/>
      <c r="G37" s="43"/>
      <c r="H37" s="27" t="str">
        <f t="shared" si="3"/>
        <v/>
      </c>
      <c r="I37" s="63"/>
      <c r="J37" s="63"/>
      <c r="K37" s="43"/>
      <c r="L37" s="43"/>
      <c r="M37" s="43"/>
      <c r="N37" s="43"/>
      <c r="O37" s="43"/>
      <c r="P37" s="43"/>
      <c r="Q37" s="63"/>
      <c r="R37" s="63"/>
      <c r="S37" s="63"/>
      <c r="T37" s="63"/>
      <c r="U37" s="62"/>
      <c r="V37" s="16"/>
      <c r="W37" s="33" t="str">
        <f>IF(F37,SUM(K37:U37)-H37,"")</f>
        <v/>
      </c>
    </row>
    <row r="38" spans="1:23" ht="13.8" thickBot="1" x14ac:dyDescent="0.3">
      <c r="B38"/>
      <c r="E38" s="23"/>
      <c r="F38" s="4"/>
      <c r="G38" s="44"/>
      <c r="H38" s="29" t="str">
        <f t="shared" si="3"/>
        <v/>
      </c>
      <c r="I38" s="63"/>
      <c r="J38" s="63"/>
      <c r="K38" s="43"/>
      <c r="L38" s="43"/>
      <c r="M38" s="43"/>
      <c r="N38" s="43"/>
      <c r="O38" s="43"/>
      <c r="P38" s="43"/>
      <c r="Q38" s="63"/>
      <c r="R38" s="63"/>
      <c r="S38" s="63"/>
      <c r="T38" s="63"/>
      <c r="U38" s="62"/>
      <c r="V38" s="16"/>
      <c r="W38" s="34" t="str">
        <f>IF(F38,SUM(K38:U38)-H38,"")</f>
        <v/>
      </c>
    </row>
    <row r="39" spans="1:23" ht="14.4" thickTop="1" thickBot="1" x14ac:dyDescent="0.3">
      <c r="A39" s="11" t="s">
        <v>6</v>
      </c>
      <c r="F39" s="28">
        <f t="shared" ref="F39:T39" si="5">SUM(F27:F38)</f>
        <v>0</v>
      </c>
      <c r="G39" s="41">
        <f t="shared" si="5"/>
        <v>0</v>
      </c>
      <c r="H39" s="28">
        <f t="shared" si="5"/>
        <v>0</v>
      </c>
      <c r="I39" s="56">
        <f>SUM(I27:I38)</f>
        <v>0</v>
      </c>
      <c r="J39" s="41">
        <f>SUM(J27:J38)</f>
        <v>0</v>
      </c>
      <c r="K39" s="57">
        <f t="shared" si="5"/>
        <v>0</v>
      </c>
      <c r="L39" s="41">
        <f t="shared" si="5"/>
        <v>0</v>
      </c>
      <c r="M39" s="41">
        <f t="shared" si="5"/>
        <v>0</v>
      </c>
      <c r="N39" s="41">
        <f t="shared" si="5"/>
        <v>0</v>
      </c>
      <c r="O39" s="41">
        <f t="shared" si="5"/>
        <v>0</v>
      </c>
      <c r="P39" s="41">
        <f t="shared" si="5"/>
        <v>0</v>
      </c>
      <c r="Q39" s="41">
        <f t="shared" si="5"/>
        <v>0</v>
      </c>
      <c r="R39" s="41">
        <f t="shared" si="5"/>
        <v>0</v>
      </c>
      <c r="S39" s="41">
        <f t="shared" si="5"/>
        <v>0</v>
      </c>
      <c r="T39" s="41">
        <f t="shared" si="5"/>
        <v>0</v>
      </c>
      <c r="U39" s="28">
        <f>SUM(U27:U38)</f>
        <v>0</v>
      </c>
      <c r="V39" s="16"/>
      <c r="W39" s="36" t="str">
        <f>IF(F39,SUM(I39:U39)-H39,"")</f>
        <v/>
      </c>
    </row>
    <row r="40" spans="1:23" x14ac:dyDescent="0.25">
      <c r="A40" s="11"/>
      <c r="F40" s="16"/>
      <c r="V40" s="16"/>
    </row>
    <row r="41" spans="1:23" x14ac:dyDescent="0.25">
      <c r="A41" s="11" t="s">
        <v>56</v>
      </c>
      <c r="F41" s="16"/>
      <c r="G41" s="45">
        <f>G23-G39</f>
        <v>0</v>
      </c>
      <c r="I41" s="45">
        <f t="shared" ref="I41:U41" si="6">I23-I39</f>
        <v>0</v>
      </c>
      <c r="J41" s="45">
        <f t="shared" si="6"/>
        <v>0</v>
      </c>
      <c r="K41" s="45">
        <f t="shared" si="6"/>
        <v>0</v>
      </c>
      <c r="L41" s="45">
        <f t="shared" si="6"/>
        <v>0</v>
      </c>
      <c r="M41" s="45">
        <f t="shared" si="6"/>
        <v>0</v>
      </c>
      <c r="N41" s="45">
        <f t="shared" si="6"/>
        <v>0</v>
      </c>
      <c r="O41" s="45">
        <f t="shared" si="6"/>
        <v>0</v>
      </c>
      <c r="P41" s="45">
        <f t="shared" si="6"/>
        <v>0</v>
      </c>
      <c r="Q41" s="45">
        <f t="shared" si="6"/>
        <v>0</v>
      </c>
      <c r="R41" s="45">
        <f t="shared" si="6"/>
        <v>0</v>
      </c>
      <c r="S41" s="45">
        <f t="shared" si="6"/>
        <v>0</v>
      </c>
      <c r="T41" s="45">
        <f t="shared" si="6"/>
        <v>0</v>
      </c>
      <c r="U41" s="45">
        <f t="shared" si="6"/>
        <v>0</v>
      </c>
      <c r="V41" s="16"/>
    </row>
    <row r="42" spans="1:23" ht="13.8" thickBot="1" x14ac:dyDescent="0.3"/>
    <row r="43" spans="1:23" x14ac:dyDescent="0.25">
      <c r="G43" s="16" t="s">
        <v>43</v>
      </c>
      <c r="I43" s="64"/>
      <c r="J43" s="50"/>
      <c r="K43" s="50"/>
      <c r="L43" s="95" t="s">
        <v>57</v>
      </c>
      <c r="M43" s="95"/>
      <c r="N43" s="95"/>
      <c r="O43" s="95"/>
      <c r="P43" s="50"/>
      <c r="Q43" s="50"/>
      <c r="R43" s="50"/>
      <c r="S43" s="50"/>
      <c r="T43" s="50"/>
      <c r="U43" s="51"/>
    </row>
    <row r="44" spans="1:23" ht="26.4" x14ac:dyDescent="0.25">
      <c r="A44" s="11" t="s">
        <v>13</v>
      </c>
      <c r="D44" s="20" t="s">
        <v>43</v>
      </c>
      <c r="E44" s="21" t="s">
        <v>43</v>
      </c>
      <c r="I44" s="65" t="s">
        <v>31</v>
      </c>
      <c r="J44" s="52" t="s">
        <v>32</v>
      </c>
      <c r="K44" s="52" t="s">
        <v>33</v>
      </c>
      <c r="L44" s="52" t="s">
        <v>34</v>
      </c>
      <c r="M44" s="52" t="s">
        <v>35</v>
      </c>
      <c r="N44" s="52" t="s">
        <v>36</v>
      </c>
      <c r="O44" s="52" t="s">
        <v>37</v>
      </c>
      <c r="P44" s="52" t="s">
        <v>38</v>
      </c>
      <c r="Q44" s="52" t="s">
        <v>39</v>
      </c>
      <c r="R44" s="52" t="s">
        <v>40</v>
      </c>
      <c r="S44" s="52" t="s">
        <v>41</v>
      </c>
      <c r="T44" s="52" t="s">
        <v>50</v>
      </c>
      <c r="U44" s="53" t="str">
        <f>+U6</f>
        <v>Cumulated Remaining</v>
      </c>
    </row>
    <row r="45" spans="1:23" x14ac:dyDescent="0.25">
      <c r="A45" s="11"/>
      <c r="B45" s="6" t="s">
        <v>7</v>
      </c>
      <c r="G45" s="45">
        <f>G23</f>
        <v>0</v>
      </c>
      <c r="I45" s="66">
        <f>+I23+G23</f>
        <v>0</v>
      </c>
      <c r="J45" s="67">
        <f t="shared" ref="J45:U45" si="7">+J23+I45</f>
        <v>0</v>
      </c>
      <c r="K45" s="67">
        <f t="shared" si="7"/>
        <v>0</v>
      </c>
      <c r="L45" s="67">
        <f t="shared" si="7"/>
        <v>0</v>
      </c>
      <c r="M45" s="67">
        <f t="shared" si="7"/>
        <v>0</v>
      </c>
      <c r="N45" s="67">
        <f t="shared" si="7"/>
        <v>0</v>
      </c>
      <c r="O45" s="67">
        <f t="shared" si="7"/>
        <v>0</v>
      </c>
      <c r="P45" s="67">
        <f t="shared" si="7"/>
        <v>0</v>
      </c>
      <c r="Q45" s="67">
        <f t="shared" si="7"/>
        <v>0</v>
      </c>
      <c r="R45" s="67">
        <f t="shared" si="7"/>
        <v>0</v>
      </c>
      <c r="S45" s="67">
        <f t="shared" si="7"/>
        <v>0</v>
      </c>
      <c r="T45" s="67">
        <f t="shared" si="7"/>
        <v>0</v>
      </c>
      <c r="U45" s="68">
        <f t="shared" si="7"/>
        <v>0</v>
      </c>
      <c r="W45" s="37"/>
    </row>
    <row r="46" spans="1:23" ht="13.8" thickBot="1" x14ac:dyDescent="0.3">
      <c r="A46" s="11"/>
      <c r="B46" s="6" t="s">
        <v>8</v>
      </c>
      <c r="G46" s="45">
        <f>G39</f>
        <v>0</v>
      </c>
      <c r="I46" s="69">
        <f>+I39+G39</f>
        <v>0</v>
      </c>
      <c r="J46" s="70">
        <f t="shared" ref="J46:U46" si="8">+J39+I46</f>
        <v>0</v>
      </c>
      <c r="K46" s="70">
        <f t="shared" si="8"/>
        <v>0</v>
      </c>
      <c r="L46" s="70">
        <f t="shared" si="8"/>
        <v>0</v>
      </c>
      <c r="M46" s="70">
        <f t="shared" si="8"/>
        <v>0</v>
      </c>
      <c r="N46" s="70">
        <f t="shared" si="8"/>
        <v>0</v>
      </c>
      <c r="O46" s="70">
        <f t="shared" si="8"/>
        <v>0</v>
      </c>
      <c r="P46" s="70">
        <f t="shared" si="8"/>
        <v>0</v>
      </c>
      <c r="Q46" s="70">
        <f t="shared" si="8"/>
        <v>0</v>
      </c>
      <c r="R46" s="70">
        <f t="shared" si="8"/>
        <v>0</v>
      </c>
      <c r="S46" s="70">
        <f t="shared" si="8"/>
        <v>0</v>
      </c>
      <c r="T46" s="70">
        <f t="shared" si="8"/>
        <v>0</v>
      </c>
      <c r="U46" s="71">
        <f t="shared" si="8"/>
        <v>0</v>
      </c>
    </row>
    <row r="47" spans="1:23" x14ac:dyDescent="0.25">
      <c r="A47" s="11"/>
    </row>
    <row r="48" spans="1:23" x14ac:dyDescent="0.25">
      <c r="A48" s="11"/>
      <c r="B48" s="6" t="s">
        <v>58</v>
      </c>
      <c r="G48" s="45">
        <f>G45-G46</f>
        <v>0</v>
      </c>
      <c r="I48" s="45">
        <f>I45-I46</f>
        <v>0</v>
      </c>
      <c r="J48" s="45">
        <f>J45-J46</f>
        <v>0</v>
      </c>
      <c r="K48" s="45">
        <f>K45-K46</f>
        <v>0</v>
      </c>
      <c r="L48" s="45">
        <f>L45-L46</f>
        <v>0</v>
      </c>
      <c r="M48" s="45">
        <f t="shared" ref="M48:U48" si="9">M45-M46</f>
        <v>0</v>
      </c>
      <c r="N48" s="45">
        <f t="shared" si="9"/>
        <v>0</v>
      </c>
      <c r="O48" s="45">
        <f t="shared" si="9"/>
        <v>0</v>
      </c>
      <c r="P48" s="45">
        <f t="shared" si="9"/>
        <v>0</v>
      </c>
      <c r="Q48" s="45">
        <f t="shared" si="9"/>
        <v>0</v>
      </c>
      <c r="R48" s="45">
        <f t="shared" si="9"/>
        <v>0</v>
      </c>
      <c r="S48" s="45">
        <f t="shared" si="9"/>
        <v>0</v>
      </c>
      <c r="T48" s="45">
        <f t="shared" si="9"/>
        <v>0</v>
      </c>
      <c r="U48" s="45">
        <f t="shared" si="9"/>
        <v>0</v>
      </c>
    </row>
    <row r="49" spans="1:21" ht="13.8" thickBot="1" x14ac:dyDescent="0.3">
      <c r="A49" s="11"/>
    </row>
    <row r="50" spans="1:21" ht="13.8" thickBot="1" x14ac:dyDescent="0.3">
      <c r="A50" s="11"/>
      <c r="B50" s="6" t="s">
        <v>9</v>
      </c>
      <c r="I50" s="72">
        <f>IF(I46&gt;I45,I46-I45,0)</f>
        <v>0</v>
      </c>
      <c r="J50" s="73">
        <f>IF(J46&gt;J45,J46-J45,0)</f>
        <v>0</v>
      </c>
      <c r="K50" s="74">
        <f t="shared" ref="K50:U50" si="10">IF(K46&gt;K45,K46-K45,0)</f>
        <v>0</v>
      </c>
      <c r="L50" s="73">
        <f t="shared" si="10"/>
        <v>0</v>
      </c>
      <c r="M50" s="73">
        <f t="shared" si="10"/>
        <v>0</v>
      </c>
      <c r="N50" s="73">
        <f t="shared" si="10"/>
        <v>0</v>
      </c>
      <c r="O50" s="73">
        <f t="shared" si="10"/>
        <v>0</v>
      </c>
      <c r="P50" s="73">
        <f t="shared" si="10"/>
        <v>0</v>
      </c>
      <c r="Q50" s="73">
        <f>IF(Q46&gt;Q45,Q46-Q45,0)</f>
        <v>0</v>
      </c>
      <c r="R50" s="73">
        <f>IF(R46&gt;R45,R46-R45,0)</f>
        <v>0</v>
      </c>
      <c r="S50" s="73">
        <f>IF(S46&gt;S45,S46-S45,0)</f>
        <v>0</v>
      </c>
      <c r="T50" s="73">
        <f>IF(T46&gt;T45,T46-T45,0)</f>
        <v>0</v>
      </c>
      <c r="U50" s="75">
        <f t="shared" si="10"/>
        <v>0</v>
      </c>
    </row>
    <row r="51" spans="1:21" ht="13.8" thickBot="1" x14ac:dyDescent="0.3">
      <c r="A51" s="11"/>
      <c r="B51" s="6" t="s">
        <v>59</v>
      </c>
      <c r="E51" s="22">
        <v>0.08</v>
      </c>
      <c r="G51" s="46" t="s">
        <v>60</v>
      </c>
      <c r="H51" s="30">
        <f>SUM(K51:U51)</f>
        <v>0</v>
      </c>
      <c r="I51" s="69">
        <f t="shared" ref="I51:U51" si="11">+I50*$E51/12</f>
        <v>0</v>
      </c>
      <c r="J51" s="70">
        <f t="shared" si="11"/>
        <v>0</v>
      </c>
      <c r="K51" s="76">
        <f t="shared" si="11"/>
        <v>0</v>
      </c>
      <c r="L51" s="70">
        <f t="shared" si="11"/>
        <v>0</v>
      </c>
      <c r="M51" s="70">
        <f t="shared" si="11"/>
        <v>0</v>
      </c>
      <c r="N51" s="70">
        <f t="shared" si="11"/>
        <v>0</v>
      </c>
      <c r="O51" s="70">
        <f t="shared" si="11"/>
        <v>0</v>
      </c>
      <c r="P51" s="70">
        <f t="shared" si="11"/>
        <v>0</v>
      </c>
      <c r="Q51" s="70">
        <f>+Q50*$E51/12</f>
        <v>0</v>
      </c>
      <c r="R51" s="70">
        <f>+R50*$E51/12</f>
        <v>0</v>
      </c>
      <c r="S51" s="70">
        <f>+S50*$E51/12</f>
        <v>0</v>
      </c>
      <c r="T51" s="70">
        <f>+T50*$E51/12</f>
        <v>0</v>
      </c>
      <c r="U51" s="71">
        <f t="shared" si="11"/>
        <v>0</v>
      </c>
    </row>
  </sheetData>
  <mergeCells count="23">
    <mergeCell ref="B9:E9"/>
    <mergeCell ref="B3:F3"/>
    <mergeCell ref="F5:H5"/>
    <mergeCell ref="L5:O5"/>
    <mergeCell ref="B7:E7"/>
    <mergeCell ref="B8:E8"/>
    <mergeCell ref="B21:E21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2:E22"/>
    <mergeCell ref="F25:H25"/>
    <mergeCell ref="L25:O25"/>
    <mergeCell ref="B27:E27"/>
    <mergeCell ref="L43:O43"/>
  </mergeCells>
  <pageMargins left="0.5" right="0.5" top="1" bottom="1" header="0.5" footer="0.5"/>
  <pageSetup scale="6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"/>
  <sheetViews>
    <sheetView showGridLines="0" zoomScale="80" zoomScaleNormal="80" workbookViewId="0">
      <selection activeCell="B2" sqref="B2"/>
    </sheetView>
  </sheetViews>
  <sheetFormatPr defaultRowHeight="13.2" x14ac:dyDescent="0.25"/>
  <cols>
    <col min="1" max="2" width="1.21875" style="6" customWidth="1"/>
    <col min="3" max="3" width="7.21875" style="6" customWidth="1"/>
    <col min="4" max="4" width="9.77734375" style="6" customWidth="1"/>
    <col min="5" max="5" width="6.77734375" style="6" customWidth="1"/>
    <col min="6" max="6" width="10.77734375" style="6" customWidth="1"/>
    <col min="7" max="10" width="10.77734375" style="16" customWidth="1"/>
    <col min="11" max="20" width="10.21875" style="16" customWidth="1"/>
    <col min="21" max="21" width="11.44140625" style="16" customWidth="1"/>
    <col min="22" max="22" width="1.77734375" style="6" customWidth="1"/>
    <col min="23" max="23" width="11.77734375" style="16" customWidth="1"/>
    <col min="24" max="256" width="9.21875" style="6"/>
    <col min="257" max="258" width="1.21875" style="6" customWidth="1"/>
    <col min="259" max="259" width="7.21875" style="6" customWidth="1"/>
    <col min="260" max="260" width="9.77734375" style="6" customWidth="1"/>
    <col min="261" max="261" width="6.77734375" style="6" customWidth="1"/>
    <col min="262" max="266" width="10.77734375" style="6" customWidth="1"/>
    <col min="267" max="276" width="10.21875" style="6" customWidth="1"/>
    <col min="277" max="277" width="11.44140625" style="6" customWidth="1"/>
    <col min="278" max="278" width="1.77734375" style="6" customWidth="1"/>
    <col min="279" max="279" width="11.77734375" style="6" customWidth="1"/>
    <col min="280" max="512" width="9.21875" style="6"/>
    <col min="513" max="514" width="1.21875" style="6" customWidth="1"/>
    <col min="515" max="515" width="7.21875" style="6" customWidth="1"/>
    <col min="516" max="516" width="9.77734375" style="6" customWidth="1"/>
    <col min="517" max="517" width="6.77734375" style="6" customWidth="1"/>
    <col min="518" max="522" width="10.77734375" style="6" customWidth="1"/>
    <col min="523" max="532" width="10.21875" style="6" customWidth="1"/>
    <col min="533" max="533" width="11.44140625" style="6" customWidth="1"/>
    <col min="534" max="534" width="1.77734375" style="6" customWidth="1"/>
    <col min="535" max="535" width="11.77734375" style="6" customWidth="1"/>
    <col min="536" max="768" width="9.21875" style="6"/>
    <col min="769" max="770" width="1.21875" style="6" customWidth="1"/>
    <col min="771" max="771" width="7.21875" style="6" customWidth="1"/>
    <col min="772" max="772" width="9.77734375" style="6" customWidth="1"/>
    <col min="773" max="773" width="6.77734375" style="6" customWidth="1"/>
    <col min="774" max="778" width="10.77734375" style="6" customWidth="1"/>
    <col min="779" max="788" width="10.21875" style="6" customWidth="1"/>
    <col min="789" max="789" width="11.44140625" style="6" customWidth="1"/>
    <col min="790" max="790" width="1.77734375" style="6" customWidth="1"/>
    <col min="791" max="791" width="11.77734375" style="6" customWidth="1"/>
    <col min="792" max="1024" width="9.21875" style="6"/>
    <col min="1025" max="1026" width="1.21875" style="6" customWidth="1"/>
    <col min="1027" max="1027" width="7.21875" style="6" customWidth="1"/>
    <col min="1028" max="1028" width="9.77734375" style="6" customWidth="1"/>
    <col min="1029" max="1029" width="6.77734375" style="6" customWidth="1"/>
    <col min="1030" max="1034" width="10.77734375" style="6" customWidth="1"/>
    <col min="1035" max="1044" width="10.21875" style="6" customWidth="1"/>
    <col min="1045" max="1045" width="11.44140625" style="6" customWidth="1"/>
    <col min="1046" max="1046" width="1.77734375" style="6" customWidth="1"/>
    <col min="1047" max="1047" width="11.77734375" style="6" customWidth="1"/>
    <col min="1048" max="1280" width="9.21875" style="6"/>
    <col min="1281" max="1282" width="1.21875" style="6" customWidth="1"/>
    <col min="1283" max="1283" width="7.21875" style="6" customWidth="1"/>
    <col min="1284" max="1284" width="9.77734375" style="6" customWidth="1"/>
    <col min="1285" max="1285" width="6.77734375" style="6" customWidth="1"/>
    <col min="1286" max="1290" width="10.77734375" style="6" customWidth="1"/>
    <col min="1291" max="1300" width="10.21875" style="6" customWidth="1"/>
    <col min="1301" max="1301" width="11.44140625" style="6" customWidth="1"/>
    <col min="1302" max="1302" width="1.77734375" style="6" customWidth="1"/>
    <col min="1303" max="1303" width="11.77734375" style="6" customWidth="1"/>
    <col min="1304" max="1536" width="9.21875" style="6"/>
    <col min="1537" max="1538" width="1.21875" style="6" customWidth="1"/>
    <col min="1539" max="1539" width="7.21875" style="6" customWidth="1"/>
    <col min="1540" max="1540" width="9.77734375" style="6" customWidth="1"/>
    <col min="1541" max="1541" width="6.77734375" style="6" customWidth="1"/>
    <col min="1542" max="1546" width="10.77734375" style="6" customWidth="1"/>
    <col min="1547" max="1556" width="10.21875" style="6" customWidth="1"/>
    <col min="1557" max="1557" width="11.44140625" style="6" customWidth="1"/>
    <col min="1558" max="1558" width="1.77734375" style="6" customWidth="1"/>
    <col min="1559" max="1559" width="11.77734375" style="6" customWidth="1"/>
    <col min="1560" max="1792" width="9.21875" style="6"/>
    <col min="1793" max="1794" width="1.21875" style="6" customWidth="1"/>
    <col min="1795" max="1795" width="7.21875" style="6" customWidth="1"/>
    <col min="1796" max="1796" width="9.77734375" style="6" customWidth="1"/>
    <col min="1797" max="1797" width="6.77734375" style="6" customWidth="1"/>
    <col min="1798" max="1802" width="10.77734375" style="6" customWidth="1"/>
    <col min="1803" max="1812" width="10.21875" style="6" customWidth="1"/>
    <col min="1813" max="1813" width="11.44140625" style="6" customWidth="1"/>
    <col min="1814" max="1814" width="1.77734375" style="6" customWidth="1"/>
    <col min="1815" max="1815" width="11.77734375" style="6" customWidth="1"/>
    <col min="1816" max="2048" width="9.21875" style="6"/>
    <col min="2049" max="2050" width="1.21875" style="6" customWidth="1"/>
    <col min="2051" max="2051" width="7.21875" style="6" customWidth="1"/>
    <col min="2052" max="2052" width="9.77734375" style="6" customWidth="1"/>
    <col min="2053" max="2053" width="6.77734375" style="6" customWidth="1"/>
    <col min="2054" max="2058" width="10.77734375" style="6" customWidth="1"/>
    <col min="2059" max="2068" width="10.21875" style="6" customWidth="1"/>
    <col min="2069" max="2069" width="11.44140625" style="6" customWidth="1"/>
    <col min="2070" max="2070" width="1.77734375" style="6" customWidth="1"/>
    <col min="2071" max="2071" width="11.77734375" style="6" customWidth="1"/>
    <col min="2072" max="2304" width="9.21875" style="6"/>
    <col min="2305" max="2306" width="1.21875" style="6" customWidth="1"/>
    <col min="2307" max="2307" width="7.21875" style="6" customWidth="1"/>
    <col min="2308" max="2308" width="9.77734375" style="6" customWidth="1"/>
    <col min="2309" max="2309" width="6.77734375" style="6" customWidth="1"/>
    <col min="2310" max="2314" width="10.77734375" style="6" customWidth="1"/>
    <col min="2315" max="2324" width="10.21875" style="6" customWidth="1"/>
    <col min="2325" max="2325" width="11.44140625" style="6" customWidth="1"/>
    <col min="2326" max="2326" width="1.77734375" style="6" customWidth="1"/>
    <col min="2327" max="2327" width="11.77734375" style="6" customWidth="1"/>
    <col min="2328" max="2560" width="9.21875" style="6"/>
    <col min="2561" max="2562" width="1.21875" style="6" customWidth="1"/>
    <col min="2563" max="2563" width="7.21875" style="6" customWidth="1"/>
    <col min="2564" max="2564" width="9.77734375" style="6" customWidth="1"/>
    <col min="2565" max="2565" width="6.77734375" style="6" customWidth="1"/>
    <col min="2566" max="2570" width="10.77734375" style="6" customWidth="1"/>
    <col min="2571" max="2580" width="10.21875" style="6" customWidth="1"/>
    <col min="2581" max="2581" width="11.44140625" style="6" customWidth="1"/>
    <col min="2582" max="2582" width="1.77734375" style="6" customWidth="1"/>
    <col min="2583" max="2583" width="11.77734375" style="6" customWidth="1"/>
    <col min="2584" max="2816" width="9.21875" style="6"/>
    <col min="2817" max="2818" width="1.21875" style="6" customWidth="1"/>
    <col min="2819" max="2819" width="7.21875" style="6" customWidth="1"/>
    <col min="2820" max="2820" width="9.77734375" style="6" customWidth="1"/>
    <col min="2821" max="2821" width="6.77734375" style="6" customWidth="1"/>
    <col min="2822" max="2826" width="10.77734375" style="6" customWidth="1"/>
    <col min="2827" max="2836" width="10.21875" style="6" customWidth="1"/>
    <col min="2837" max="2837" width="11.44140625" style="6" customWidth="1"/>
    <col min="2838" max="2838" width="1.77734375" style="6" customWidth="1"/>
    <col min="2839" max="2839" width="11.77734375" style="6" customWidth="1"/>
    <col min="2840" max="3072" width="9.21875" style="6"/>
    <col min="3073" max="3074" width="1.21875" style="6" customWidth="1"/>
    <col min="3075" max="3075" width="7.21875" style="6" customWidth="1"/>
    <col min="3076" max="3076" width="9.77734375" style="6" customWidth="1"/>
    <col min="3077" max="3077" width="6.77734375" style="6" customWidth="1"/>
    <col min="3078" max="3082" width="10.77734375" style="6" customWidth="1"/>
    <col min="3083" max="3092" width="10.21875" style="6" customWidth="1"/>
    <col min="3093" max="3093" width="11.44140625" style="6" customWidth="1"/>
    <col min="3094" max="3094" width="1.77734375" style="6" customWidth="1"/>
    <col min="3095" max="3095" width="11.77734375" style="6" customWidth="1"/>
    <col min="3096" max="3328" width="9.21875" style="6"/>
    <col min="3329" max="3330" width="1.21875" style="6" customWidth="1"/>
    <col min="3331" max="3331" width="7.21875" style="6" customWidth="1"/>
    <col min="3332" max="3332" width="9.77734375" style="6" customWidth="1"/>
    <col min="3333" max="3333" width="6.77734375" style="6" customWidth="1"/>
    <col min="3334" max="3338" width="10.77734375" style="6" customWidth="1"/>
    <col min="3339" max="3348" width="10.21875" style="6" customWidth="1"/>
    <col min="3349" max="3349" width="11.44140625" style="6" customWidth="1"/>
    <col min="3350" max="3350" width="1.77734375" style="6" customWidth="1"/>
    <col min="3351" max="3351" width="11.77734375" style="6" customWidth="1"/>
    <col min="3352" max="3584" width="9.21875" style="6"/>
    <col min="3585" max="3586" width="1.21875" style="6" customWidth="1"/>
    <col min="3587" max="3587" width="7.21875" style="6" customWidth="1"/>
    <col min="3588" max="3588" width="9.77734375" style="6" customWidth="1"/>
    <col min="3589" max="3589" width="6.77734375" style="6" customWidth="1"/>
    <col min="3590" max="3594" width="10.77734375" style="6" customWidth="1"/>
    <col min="3595" max="3604" width="10.21875" style="6" customWidth="1"/>
    <col min="3605" max="3605" width="11.44140625" style="6" customWidth="1"/>
    <col min="3606" max="3606" width="1.77734375" style="6" customWidth="1"/>
    <col min="3607" max="3607" width="11.77734375" style="6" customWidth="1"/>
    <col min="3608" max="3840" width="9.21875" style="6"/>
    <col min="3841" max="3842" width="1.21875" style="6" customWidth="1"/>
    <col min="3843" max="3843" width="7.21875" style="6" customWidth="1"/>
    <col min="3844" max="3844" width="9.77734375" style="6" customWidth="1"/>
    <col min="3845" max="3845" width="6.77734375" style="6" customWidth="1"/>
    <col min="3846" max="3850" width="10.77734375" style="6" customWidth="1"/>
    <col min="3851" max="3860" width="10.21875" style="6" customWidth="1"/>
    <col min="3861" max="3861" width="11.44140625" style="6" customWidth="1"/>
    <col min="3862" max="3862" width="1.77734375" style="6" customWidth="1"/>
    <col min="3863" max="3863" width="11.77734375" style="6" customWidth="1"/>
    <col min="3864" max="4096" width="9.21875" style="6"/>
    <col min="4097" max="4098" width="1.21875" style="6" customWidth="1"/>
    <col min="4099" max="4099" width="7.21875" style="6" customWidth="1"/>
    <col min="4100" max="4100" width="9.77734375" style="6" customWidth="1"/>
    <col min="4101" max="4101" width="6.77734375" style="6" customWidth="1"/>
    <col min="4102" max="4106" width="10.77734375" style="6" customWidth="1"/>
    <col min="4107" max="4116" width="10.21875" style="6" customWidth="1"/>
    <col min="4117" max="4117" width="11.44140625" style="6" customWidth="1"/>
    <col min="4118" max="4118" width="1.77734375" style="6" customWidth="1"/>
    <col min="4119" max="4119" width="11.77734375" style="6" customWidth="1"/>
    <col min="4120" max="4352" width="9.21875" style="6"/>
    <col min="4353" max="4354" width="1.21875" style="6" customWidth="1"/>
    <col min="4355" max="4355" width="7.21875" style="6" customWidth="1"/>
    <col min="4356" max="4356" width="9.77734375" style="6" customWidth="1"/>
    <col min="4357" max="4357" width="6.77734375" style="6" customWidth="1"/>
    <col min="4358" max="4362" width="10.77734375" style="6" customWidth="1"/>
    <col min="4363" max="4372" width="10.21875" style="6" customWidth="1"/>
    <col min="4373" max="4373" width="11.44140625" style="6" customWidth="1"/>
    <col min="4374" max="4374" width="1.77734375" style="6" customWidth="1"/>
    <col min="4375" max="4375" width="11.77734375" style="6" customWidth="1"/>
    <col min="4376" max="4608" width="9.21875" style="6"/>
    <col min="4609" max="4610" width="1.21875" style="6" customWidth="1"/>
    <col min="4611" max="4611" width="7.21875" style="6" customWidth="1"/>
    <col min="4612" max="4612" width="9.77734375" style="6" customWidth="1"/>
    <col min="4613" max="4613" width="6.77734375" style="6" customWidth="1"/>
    <col min="4614" max="4618" width="10.77734375" style="6" customWidth="1"/>
    <col min="4619" max="4628" width="10.21875" style="6" customWidth="1"/>
    <col min="4629" max="4629" width="11.44140625" style="6" customWidth="1"/>
    <col min="4630" max="4630" width="1.77734375" style="6" customWidth="1"/>
    <col min="4631" max="4631" width="11.77734375" style="6" customWidth="1"/>
    <col min="4632" max="4864" width="9.21875" style="6"/>
    <col min="4865" max="4866" width="1.21875" style="6" customWidth="1"/>
    <col min="4867" max="4867" width="7.21875" style="6" customWidth="1"/>
    <col min="4868" max="4868" width="9.77734375" style="6" customWidth="1"/>
    <col min="4869" max="4869" width="6.77734375" style="6" customWidth="1"/>
    <col min="4870" max="4874" width="10.77734375" style="6" customWidth="1"/>
    <col min="4875" max="4884" width="10.21875" style="6" customWidth="1"/>
    <col min="4885" max="4885" width="11.44140625" style="6" customWidth="1"/>
    <col min="4886" max="4886" width="1.77734375" style="6" customWidth="1"/>
    <col min="4887" max="4887" width="11.77734375" style="6" customWidth="1"/>
    <col min="4888" max="5120" width="9.21875" style="6"/>
    <col min="5121" max="5122" width="1.21875" style="6" customWidth="1"/>
    <col min="5123" max="5123" width="7.21875" style="6" customWidth="1"/>
    <col min="5124" max="5124" width="9.77734375" style="6" customWidth="1"/>
    <col min="5125" max="5125" width="6.77734375" style="6" customWidth="1"/>
    <col min="5126" max="5130" width="10.77734375" style="6" customWidth="1"/>
    <col min="5131" max="5140" width="10.21875" style="6" customWidth="1"/>
    <col min="5141" max="5141" width="11.44140625" style="6" customWidth="1"/>
    <col min="5142" max="5142" width="1.77734375" style="6" customWidth="1"/>
    <col min="5143" max="5143" width="11.77734375" style="6" customWidth="1"/>
    <col min="5144" max="5376" width="9.21875" style="6"/>
    <col min="5377" max="5378" width="1.21875" style="6" customWidth="1"/>
    <col min="5379" max="5379" width="7.21875" style="6" customWidth="1"/>
    <col min="5380" max="5380" width="9.77734375" style="6" customWidth="1"/>
    <col min="5381" max="5381" width="6.77734375" style="6" customWidth="1"/>
    <col min="5382" max="5386" width="10.77734375" style="6" customWidth="1"/>
    <col min="5387" max="5396" width="10.21875" style="6" customWidth="1"/>
    <col min="5397" max="5397" width="11.44140625" style="6" customWidth="1"/>
    <col min="5398" max="5398" width="1.77734375" style="6" customWidth="1"/>
    <col min="5399" max="5399" width="11.77734375" style="6" customWidth="1"/>
    <col min="5400" max="5632" width="9.21875" style="6"/>
    <col min="5633" max="5634" width="1.21875" style="6" customWidth="1"/>
    <col min="5635" max="5635" width="7.21875" style="6" customWidth="1"/>
    <col min="5636" max="5636" width="9.77734375" style="6" customWidth="1"/>
    <col min="5637" max="5637" width="6.77734375" style="6" customWidth="1"/>
    <col min="5638" max="5642" width="10.77734375" style="6" customWidth="1"/>
    <col min="5643" max="5652" width="10.21875" style="6" customWidth="1"/>
    <col min="5653" max="5653" width="11.44140625" style="6" customWidth="1"/>
    <col min="5654" max="5654" width="1.77734375" style="6" customWidth="1"/>
    <col min="5655" max="5655" width="11.77734375" style="6" customWidth="1"/>
    <col min="5656" max="5888" width="9.21875" style="6"/>
    <col min="5889" max="5890" width="1.21875" style="6" customWidth="1"/>
    <col min="5891" max="5891" width="7.21875" style="6" customWidth="1"/>
    <col min="5892" max="5892" width="9.77734375" style="6" customWidth="1"/>
    <col min="5893" max="5893" width="6.77734375" style="6" customWidth="1"/>
    <col min="5894" max="5898" width="10.77734375" style="6" customWidth="1"/>
    <col min="5899" max="5908" width="10.21875" style="6" customWidth="1"/>
    <col min="5909" max="5909" width="11.44140625" style="6" customWidth="1"/>
    <col min="5910" max="5910" width="1.77734375" style="6" customWidth="1"/>
    <col min="5911" max="5911" width="11.77734375" style="6" customWidth="1"/>
    <col min="5912" max="6144" width="9.21875" style="6"/>
    <col min="6145" max="6146" width="1.21875" style="6" customWidth="1"/>
    <col min="6147" max="6147" width="7.21875" style="6" customWidth="1"/>
    <col min="6148" max="6148" width="9.77734375" style="6" customWidth="1"/>
    <col min="6149" max="6149" width="6.77734375" style="6" customWidth="1"/>
    <col min="6150" max="6154" width="10.77734375" style="6" customWidth="1"/>
    <col min="6155" max="6164" width="10.21875" style="6" customWidth="1"/>
    <col min="6165" max="6165" width="11.44140625" style="6" customWidth="1"/>
    <col min="6166" max="6166" width="1.77734375" style="6" customWidth="1"/>
    <col min="6167" max="6167" width="11.77734375" style="6" customWidth="1"/>
    <col min="6168" max="6400" width="9.21875" style="6"/>
    <col min="6401" max="6402" width="1.21875" style="6" customWidth="1"/>
    <col min="6403" max="6403" width="7.21875" style="6" customWidth="1"/>
    <col min="6404" max="6404" width="9.77734375" style="6" customWidth="1"/>
    <col min="6405" max="6405" width="6.77734375" style="6" customWidth="1"/>
    <col min="6406" max="6410" width="10.77734375" style="6" customWidth="1"/>
    <col min="6411" max="6420" width="10.21875" style="6" customWidth="1"/>
    <col min="6421" max="6421" width="11.44140625" style="6" customWidth="1"/>
    <col min="6422" max="6422" width="1.77734375" style="6" customWidth="1"/>
    <col min="6423" max="6423" width="11.77734375" style="6" customWidth="1"/>
    <col min="6424" max="6656" width="9.21875" style="6"/>
    <col min="6657" max="6658" width="1.21875" style="6" customWidth="1"/>
    <col min="6659" max="6659" width="7.21875" style="6" customWidth="1"/>
    <col min="6660" max="6660" width="9.77734375" style="6" customWidth="1"/>
    <col min="6661" max="6661" width="6.77734375" style="6" customWidth="1"/>
    <col min="6662" max="6666" width="10.77734375" style="6" customWidth="1"/>
    <col min="6667" max="6676" width="10.21875" style="6" customWidth="1"/>
    <col min="6677" max="6677" width="11.44140625" style="6" customWidth="1"/>
    <col min="6678" max="6678" width="1.77734375" style="6" customWidth="1"/>
    <col min="6679" max="6679" width="11.77734375" style="6" customWidth="1"/>
    <col min="6680" max="6912" width="9.21875" style="6"/>
    <col min="6913" max="6914" width="1.21875" style="6" customWidth="1"/>
    <col min="6915" max="6915" width="7.21875" style="6" customWidth="1"/>
    <col min="6916" max="6916" width="9.77734375" style="6" customWidth="1"/>
    <col min="6917" max="6917" width="6.77734375" style="6" customWidth="1"/>
    <col min="6918" max="6922" width="10.77734375" style="6" customWidth="1"/>
    <col min="6923" max="6932" width="10.21875" style="6" customWidth="1"/>
    <col min="6933" max="6933" width="11.44140625" style="6" customWidth="1"/>
    <col min="6934" max="6934" width="1.77734375" style="6" customWidth="1"/>
    <col min="6935" max="6935" width="11.77734375" style="6" customWidth="1"/>
    <col min="6936" max="7168" width="9.21875" style="6"/>
    <col min="7169" max="7170" width="1.21875" style="6" customWidth="1"/>
    <col min="7171" max="7171" width="7.21875" style="6" customWidth="1"/>
    <col min="7172" max="7172" width="9.77734375" style="6" customWidth="1"/>
    <col min="7173" max="7173" width="6.77734375" style="6" customWidth="1"/>
    <col min="7174" max="7178" width="10.77734375" style="6" customWidth="1"/>
    <col min="7179" max="7188" width="10.21875" style="6" customWidth="1"/>
    <col min="7189" max="7189" width="11.44140625" style="6" customWidth="1"/>
    <col min="7190" max="7190" width="1.77734375" style="6" customWidth="1"/>
    <col min="7191" max="7191" width="11.77734375" style="6" customWidth="1"/>
    <col min="7192" max="7424" width="9.21875" style="6"/>
    <col min="7425" max="7426" width="1.21875" style="6" customWidth="1"/>
    <col min="7427" max="7427" width="7.21875" style="6" customWidth="1"/>
    <col min="7428" max="7428" width="9.77734375" style="6" customWidth="1"/>
    <col min="7429" max="7429" width="6.77734375" style="6" customWidth="1"/>
    <col min="7430" max="7434" width="10.77734375" style="6" customWidth="1"/>
    <col min="7435" max="7444" width="10.21875" style="6" customWidth="1"/>
    <col min="7445" max="7445" width="11.44140625" style="6" customWidth="1"/>
    <col min="7446" max="7446" width="1.77734375" style="6" customWidth="1"/>
    <col min="7447" max="7447" width="11.77734375" style="6" customWidth="1"/>
    <col min="7448" max="7680" width="9.21875" style="6"/>
    <col min="7681" max="7682" width="1.21875" style="6" customWidth="1"/>
    <col min="7683" max="7683" width="7.21875" style="6" customWidth="1"/>
    <col min="7684" max="7684" width="9.77734375" style="6" customWidth="1"/>
    <col min="7685" max="7685" width="6.77734375" style="6" customWidth="1"/>
    <col min="7686" max="7690" width="10.77734375" style="6" customWidth="1"/>
    <col min="7691" max="7700" width="10.21875" style="6" customWidth="1"/>
    <col min="7701" max="7701" width="11.44140625" style="6" customWidth="1"/>
    <col min="7702" max="7702" width="1.77734375" style="6" customWidth="1"/>
    <col min="7703" max="7703" width="11.77734375" style="6" customWidth="1"/>
    <col min="7704" max="7936" width="9.21875" style="6"/>
    <col min="7937" max="7938" width="1.21875" style="6" customWidth="1"/>
    <col min="7939" max="7939" width="7.21875" style="6" customWidth="1"/>
    <col min="7940" max="7940" width="9.77734375" style="6" customWidth="1"/>
    <col min="7941" max="7941" width="6.77734375" style="6" customWidth="1"/>
    <col min="7942" max="7946" width="10.77734375" style="6" customWidth="1"/>
    <col min="7947" max="7956" width="10.21875" style="6" customWidth="1"/>
    <col min="7957" max="7957" width="11.44140625" style="6" customWidth="1"/>
    <col min="7958" max="7958" width="1.77734375" style="6" customWidth="1"/>
    <col min="7959" max="7959" width="11.77734375" style="6" customWidth="1"/>
    <col min="7960" max="8192" width="9.21875" style="6"/>
    <col min="8193" max="8194" width="1.21875" style="6" customWidth="1"/>
    <col min="8195" max="8195" width="7.21875" style="6" customWidth="1"/>
    <col min="8196" max="8196" width="9.77734375" style="6" customWidth="1"/>
    <col min="8197" max="8197" width="6.77734375" style="6" customWidth="1"/>
    <col min="8198" max="8202" width="10.77734375" style="6" customWidth="1"/>
    <col min="8203" max="8212" width="10.21875" style="6" customWidth="1"/>
    <col min="8213" max="8213" width="11.44140625" style="6" customWidth="1"/>
    <col min="8214" max="8214" width="1.77734375" style="6" customWidth="1"/>
    <col min="8215" max="8215" width="11.77734375" style="6" customWidth="1"/>
    <col min="8216" max="8448" width="9.21875" style="6"/>
    <col min="8449" max="8450" width="1.21875" style="6" customWidth="1"/>
    <col min="8451" max="8451" width="7.21875" style="6" customWidth="1"/>
    <col min="8452" max="8452" width="9.77734375" style="6" customWidth="1"/>
    <col min="8453" max="8453" width="6.77734375" style="6" customWidth="1"/>
    <col min="8454" max="8458" width="10.77734375" style="6" customWidth="1"/>
    <col min="8459" max="8468" width="10.21875" style="6" customWidth="1"/>
    <col min="8469" max="8469" width="11.44140625" style="6" customWidth="1"/>
    <col min="8470" max="8470" width="1.77734375" style="6" customWidth="1"/>
    <col min="8471" max="8471" width="11.77734375" style="6" customWidth="1"/>
    <col min="8472" max="8704" width="9.21875" style="6"/>
    <col min="8705" max="8706" width="1.21875" style="6" customWidth="1"/>
    <col min="8707" max="8707" width="7.21875" style="6" customWidth="1"/>
    <col min="8708" max="8708" width="9.77734375" style="6" customWidth="1"/>
    <col min="8709" max="8709" width="6.77734375" style="6" customWidth="1"/>
    <col min="8710" max="8714" width="10.77734375" style="6" customWidth="1"/>
    <col min="8715" max="8724" width="10.21875" style="6" customWidth="1"/>
    <col min="8725" max="8725" width="11.44140625" style="6" customWidth="1"/>
    <col min="8726" max="8726" width="1.77734375" style="6" customWidth="1"/>
    <col min="8727" max="8727" width="11.77734375" style="6" customWidth="1"/>
    <col min="8728" max="8960" width="9.21875" style="6"/>
    <col min="8961" max="8962" width="1.21875" style="6" customWidth="1"/>
    <col min="8963" max="8963" width="7.21875" style="6" customWidth="1"/>
    <col min="8964" max="8964" width="9.77734375" style="6" customWidth="1"/>
    <col min="8965" max="8965" width="6.77734375" style="6" customWidth="1"/>
    <col min="8966" max="8970" width="10.77734375" style="6" customWidth="1"/>
    <col min="8971" max="8980" width="10.21875" style="6" customWidth="1"/>
    <col min="8981" max="8981" width="11.44140625" style="6" customWidth="1"/>
    <col min="8982" max="8982" width="1.77734375" style="6" customWidth="1"/>
    <col min="8983" max="8983" width="11.77734375" style="6" customWidth="1"/>
    <col min="8984" max="9216" width="9.21875" style="6"/>
    <col min="9217" max="9218" width="1.21875" style="6" customWidth="1"/>
    <col min="9219" max="9219" width="7.21875" style="6" customWidth="1"/>
    <col min="9220" max="9220" width="9.77734375" style="6" customWidth="1"/>
    <col min="9221" max="9221" width="6.77734375" style="6" customWidth="1"/>
    <col min="9222" max="9226" width="10.77734375" style="6" customWidth="1"/>
    <col min="9227" max="9236" width="10.21875" style="6" customWidth="1"/>
    <col min="9237" max="9237" width="11.44140625" style="6" customWidth="1"/>
    <col min="9238" max="9238" width="1.77734375" style="6" customWidth="1"/>
    <col min="9239" max="9239" width="11.77734375" style="6" customWidth="1"/>
    <col min="9240" max="9472" width="9.21875" style="6"/>
    <col min="9473" max="9474" width="1.21875" style="6" customWidth="1"/>
    <col min="9475" max="9475" width="7.21875" style="6" customWidth="1"/>
    <col min="9476" max="9476" width="9.77734375" style="6" customWidth="1"/>
    <col min="9477" max="9477" width="6.77734375" style="6" customWidth="1"/>
    <col min="9478" max="9482" width="10.77734375" style="6" customWidth="1"/>
    <col min="9483" max="9492" width="10.21875" style="6" customWidth="1"/>
    <col min="9493" max="9493" width="11.44140625" style="6" customWidth="1"/>
    <col min="9494" max="9494" width="1.77734375" style="6" customWidth="1"/>
    <col min="9495" max="9495" width="11.77734375" style="6" customWidth="1"/>
    <col min="9496" max="9728" width="9.21875" style="6"/>
    <col min="9729" max="9730" width="1.21875" style="6" customWidth="1"/>
    <col min="9731" max="9731" width="7.21875" style="6" customWidth="1"/>
    <col min="9732" max="9732" width="9.77734375" style="6" customWidth="1"/>
    <col min="9733" max="9733" width="6.77734375" style="6" customWidth="1"/>
    <col min="9734" max="9738" width="10.77734375" style="6" customWidth="1"/>
    <col min="9739" max="9748" width="10.21875" style="6" customWidth="1"/>
    <col min="9749" max="9749" width="11.44140625" style="6" customWidth="1"/>
    <col min="9750" max="9750" width="1.77734375" style="6" customWidth="1"/>
    <col min="9751" max="9751" width="11.77734375" style="6" customWidth="1"/>
    <col min="9752" max="9984" width="9.21875" style="6"/>
    <col min="9985" max="9986" width="1.21875" style="6" customWidth="1"/>
    <col min="9987" max="9987" width="7.21875" style="6" customWidth="1"/>
    <col min="9988" max="9988" width="9.77734375" style="6" customWidth="1"/>
    <col min="9989" max="9989" width="6.77734375" style="6" customWidth="1"/>
    <col min="9990" max="9994" width="10.77734375" style="6" customWidth="1"/>
    <col min="9995" max="10004" width="10.21875" style="6" customWidth="1"/>
    <col min="10005" max="10005" width="11.44140625" style="6" customWidth="1"/>
    <col min="10006" max="10006" width="1.77734375" style="6" customWidth="1"/>
    <col min="10007" max="10007" width="11.77734375" style="6" customWidth="1"/>
    <col min="10008" max="10240" width="9.21875" style="6"/>
    <col min="10241" max="10242" width="1.21875" style="6" customWidth="1"/>
    <col min="10243" max="10243" width="7.21875" style="6" customWidth="1"/>
    <col min="10244" max="10244" width="9.77734375" style="6" customWidth="1"/>
    <col min="10245" max="10245" width="6.77734375" style="6" customWidth="1"/>
    <col min="10246" max="10250" width="10.77734375" style="6" customWidth="1"/>
    <col min="10251" max="10260" width="10.21875" style="6" customWidth="1"/>
    <col min="10261" max="10261" width="11.44140625" style="6" customWidth="1"/>
    <col min="10262" max="10262" width="1.77734375" style="6" customWidth="1"/>
    <col min="10263" max="10263" width="11.77734375" style="6" customWidth="1"/>
    <col min="10264" max="10496" width="9.21875" style="6"/>
    <col min="10497" max="10498" width="1.21875" style="6" customWidth="1"/>
    <col min="10499" max="10499" width="7.21875" style="6" customWidth="1"/>
    <col min="10500" max="10500" width="9.77734375" style="6" customWidth="1"/>
    <col min="10501" max="10501" width="6.77734375" style="6" customWidth="1"/>
    <col min="10502" max="10506" width="10.77734375" style="6" customWidth="1"/>
    <col min="10507" max="10516" width="10.21875" style="6" customWidth="1"/>
    <col min="10517" max="10517" width="11.44140625" style="6" customWidth="1"/>
    <col min="10518" max="10518" width="1.77734375" style="6" customWidth="1"/>
    <col min="10519" max="10519" width="11.77734375" style="6" customWidth="1"/>
    <col min="10520" max="10752" width="9.21875" style="6"/>
    <col min="10753" max="10754" width="1.21875" style="6" customWidth="1"/>
    <col min="10755" max="10755" width="7.21875" style="6" customWidth="1"/>
    <col min="10756" max="10756" width="9.77734375" style="6" customWidth="1"/>
    <col min="10757" max="10757" width="6.77734375" style="6" customWidth="1"/>
    <col min="10758" max="10762" width="10.77734375" style="6" customWidth="1"/>
    <col min="10763" max="10772" width="10.21875" style="6" customWidth="1"/>
    <col min="10773" max="10773" width="11.44140625" style="6" customWidth="1"/>
    <col min="10774" max="10774" width="1.77734375" style="6" customWidth="1"/>
    <col min="10775" max="10775" width="11.77734375" style="6" customWidth="1"/>
    <col min="10776" max="11008" width="9.21875" style="6"/>
    <col min="11009" max="11010" width="1.21875" style="6" customWidth="1"/>
    <col min="11011" max="11011" width="7.21875" style="6" customWidth="1"/>
    <col min="11012" max="11012" width="9.77734375" style="6" customWidth="1"/>
    <col min="11013" max="11013" width="6.77734375" style="6" customWidth="1"/>
    <col min="11014" max="11018" width="10.77734375" style="6" customWidth="1"/>
    <col min="11019" max="11028" width="10.21875" style="6" customWidth="1"/>
    <col min="11029" max="11029" width="11.44140625" style="6" customWidth="1"/>
    <col min="11030" max="11030" width="1.77734375" style="6" customWidth="1"/>
    <col min="11031" max="11031" width="11.77734375" style="6" customWidth="1"/>
    <col min="11032" max="11264" width="9.21875" style="6"/>
    <col min="11265" max="11266" width="1.21875" style="6" customWidth="1"/>
    <col min="11267" max="11267" width="7.21875" style="6" customWidth="1"/>
    <col min="11268" max="11268" width="9.77734375" style="6" customWidth="1"/>
    <col min="11269" max="11269" width="6.77734375" style="6" customWidth="1"/>
    <col min="11270" max="11274" width="10.77734375" style="6" customWidth="1"/>
    <col min="11275" max="11284" width="10.21875" style="6" customWidth="1"/>
    <col min="11285" max="11285" width="11.44140625" style="6" customWidth="1"/>
    <col min="11286" max="11286" width="1.77734375" style="6" customWidth="1"/>
    <col min="11287" max="11287" width="11.77734375" style="6" customWidth="1"/>
    <col min="11288" max="11520" width="9.21875" style="6"/>
    <col min="11521" max="11522" width="1.21875" style="6" customWidth="1"/>
    <col min="11523" max="11523" width="7.21875" style="6" customWidth="1"/>
    <col min="11524" max="11524" width="9.77734375" style="6" customWidth="1"/>
    <col min="11525" max="11525" width="6.77734375" style="6" customWidth="1"/>
    <col min="11526" max="11530" width="10.77734375" style="6" customWidth="1"/>
    <col min="11531" max="11540" width="10.21875" style="6" customWidth="1"/>
    <col min="11541" max="11541" width="11.44140625" style="6" customWidth="1"/>
    <col min="11542" max="11542" width="1.77734375" style="6" customWidth="1"/>
    <col min="11543" max="11543" width="11.77734375" style="6" customWidth="1"/>
    <col min="11544" max="11776" width="9.21875" style="6"/>
    <col min="11777" max="11778" width="1.21875" style="6" customWidth="1"/>
    <col min="11779" max="11779" width="7.21875" style="6" customWidth="1"/>
    <col min="11780" max="11780" width="9.77734375" style="6" customWidth="1"/>
    <col min="11781" max="11781" width="6.77734375" style="6" customWidth="1"/>
    <col min="11782" max="11786" width="10.77734375" style="6" customWidth="1"/>
    <col min="11787" max="11796" width="10.21875" style="6" customWidth="1"/>
    <col min="11797" max="11797" width="11.44140625" style="6" customWidth="1"/>
    <col min="11798" max="11798" width="1.77734375" style="6" customWidth="1"/>
    <col min="11799" max="11799" width="11.77734375" style="6" customWidth="1"/>
    <col min="11800" max="12032" width="9.21875" style="6"/>
    <col min="12033" max="12034" width="1.21875" style="6" customWidth="1"/>
    <col min="12035" max="12035" width="7.21875" style="6" customWidth="1"/>
    <col min="12036" max="12036" width="9.77734375" style="6" customWidth="1"/>
    <col min="12037" max="12037" width="6.77734375" style="6" customWidth="1"/>
    <col min="12038" max="12042" width="10.77734375" style="6" customWidth="1"/>
    <col min="12043" max="12052" width="10.21875" style="6" customWidth="1"/>
    <col min="12053" max="12053" width="11.44140625" style="6" customWidth="1"/>
    <col min="12054" max="12054" width="1.77734375" style="6" customWidth="1"/>
    <col min="12055" max="12055" width="11.77734375" style="6" customWidth="1"/>
    <col min="12056" max="12288" width="9.21875" style="6"/>
    <col min="12289" max="12290" width="1.21875" style="6" customWidth="1"/>
    <col min="12291" max="12291" width="7.21875" style="6" customWidth="1"/>
    <col min="12292" max="12292" width="9.77734375" style="6" customWidth="1"/>
    <col min="12293" max="12293" width="6.77734375" style="6" customWidth="1"/>
    <col min="12294" max="12298" width="10.77734375" style="6" customWidth="1"/>
    <col min="12299" max="12308" width="10.21875" style="6" customWidth="1"/>
    <col min="12309" max="12309" width="11.44140625" style="6" customWidth="1"/>
    <col min="12310" max="12310" width="1.77734375" style="6" customWidth="1"/>
    <col min="12311" max="12311" width="11.77734375" style="6" customWidth="1"/>
    <col min="12312" max="12544" width="9.21875" style="6"/>
    <col min="12545" max="12546" width="1.21875" style="6" customWidth="1"/>
    <col min="12547" max="12547" width="7.21875" style="6" customWidth="1"/>
    <col min="12548" max="12548" width="9.77734375" style="6" customWidth="1"/>
    <col min="12549" max="12549" width="6.77734375" style="6" customWidth="1"/>
    <col min="12550" max="12554" width="10.77734375" style="6" customWidth="1"/>
    <col min="12555" max="12564" width="10.21875" style="6" customWidth="1"/>
    <col min="12565" max="12565" width="11.44140625" style="6" customWidth="1"/>
    <col min="12566" max="12566" width="1.77734375" style="6" customWidth="1"/>
    <col min="12567" max="12567" width="11.77734375" style="6" customWidth="1"/>
    <col min="12568" max="12800" width="9.21875" style="6"/>
    <col min="12801" max="12802" width="1.21875" style="6" customWidth="1"/>
    <col min="12803" max="12803" width="7.21875" style="6" customWidth="1"/>
    <col min="12804" max="12804" width="9.77734375" style="6" customWidth="1"/>
    <col min="12805" max="12805" width="6.77734375" style="6" customWidth="1"/>
    <col min="12806" max="12810" width="10.77734375" style="6" customWidth="1"/>
    <col min="12811" max="12820" width="10.21875" style="6" customWidth="1"/>
    <col min="12821" max="12821" width="11.44140625" style="6" customWidth="1"/>
    <col min="12822" max="12822" width="1.77734375" style="6" customWidth="1"/>
    <col min="12823" max="12823" width="11.77734375" style="6" customWidth="1"/>
    <col min="12824" max="13056" width="9.21875" style="6"/>
    <col min="13057" max="13058" width="1.21875" style="6" customWidth="1"/>
    <col min="13059" max="13059" width="7.21875" style="6" customWidth="1"/>
    <col min="13060" max="13060" width="9.77734375" style="6" customWidth="1"/>
    <col min="13061" max="13061" width="6.77734375" style="6" customWidth="1"/>
    <col min="13062" max="13066" width="10.77734375" style="6" customWidth="1"/>
    <col min="13067" max="13076" width="10.21875" style="6" customWidth="1"/>
    <col min="13077" max="13077" width="11.44140625" style="6" customWidth="1"/>
    <col min="13078" max="13078" width="1.77734375" style="6" customWidth="1"/>
    <col min="13079" max="13079" width="11.77734375" style="6" customWidth="1"/>
    <col min="13080" max="13312" width="9.21875" style="6"/>
    <col min="13313" max="13314" width="1.21875" style="6" customWidth="1"/>
    <col min="13315" max="13315" width="7.21875" style="6" customWidth="1"/>
    <col min="13316" max="13316" width="9.77734375" style="6" customWidth="1"/>
    <col min="13317" max="13317" width="6.77734375" style="6" customWidth="1"/>
    <col min="13318" max="13322" width="10.77734375" style="6" customWidth="1"/>
    <col min="13323" max="13332" width="10.21875" style="6" customWidth="1"/>
    <col min="13333" max="13333" width="11.44140625" style="6" customWidth="1"/>
    <col min="13334" max="13334" width="1.77734375" style="6" customWidth="1"/>
    <col min="13335" max="13335" width="11.77734375" style="6" customWidth="1"/>
    <col min="13336" max="13568" width="9.21875" style="6"/>
    <col min="13569" max="13570" width="1.21875" style="6" customWidth="1"/>
    <col min="13571" max="13571" width="7.21875" style="6" customWidth="1"/>
    <col min="13572" max="13572" width="9.77734375" style="6" customWidth="1"/>
    <col min="13573" max="13573" width="6.77734375" style="6" customWidth="1"/>
    <col min="13574" max="13578" width="10.77734375" style="6" customWidth="1"/>
    <col min="13579" max="13588" width="10.21875" style="6" customWidth="1"/>
    <col min="13589" max="13589" width="11.44140625" style="6" customWidth="1"/>
    <col min="13590" max="13590" width="1.77734375" style="6" customWidth="1"/>
    <col min="13591" max="13591" width="11.77734375" style="6" customWidth="1"/>
    <col min="13592" max="13824" width="9.21875" style="6"/>
    <col min="13825" max="13826" width="1.21875" style="6" customWidth="1"/>
    <col min="13827" max="13827" width="7.21875" style="6" customWidth="1"/>
    <col min="13828" max="13828" width="9.77734375" style="6" customWidth="1"/>
    <col min="13829" max="13829" width="6.77734375" style="6" customWidth="1"/>
    <col min="13830" max="13834" width="10.77734375" style="6" customWidth="1"/>
    <col min="13835" max="13844" width="10.21875" style="6" customWidth="1"/>
    <col min="13845" max="13845" width="11.44140625" style="6" customWidth="1"/>
    <col min="13846" max="13846" width="1.77734375" style="6" customWidth="1"/>
    <col min="13847" max="13847" width="11.77734375" style="6" customWidth="1"/>
    <col min="13848" max="14080" width="9.21875" style="6"/>
    <col min="14081" max="14082" width="1.21875" style="6" customWidth="1"/>
    <col min="14083" max="14083" width="7.21875" style="6" customWidth="1"/>
    <col min="14084" max="14084" width="9.77734375" style="6" customWidth="1"/>
    <col min="14085" max="14085" width="6.77734375" style="6" customWidth="1"/>
    <col min="14086" max="14090" width="10.77734375" style="6" customWidth="1"/>
    <col min="14091" max="14100" width="10.21875" style="6" customWidth="1"/>
    <col min="14101" max="14101" width="11.44140625" style="6" customWidth="1"/>
    <col min="14102" max="14102" width="1.77734375" style="6" customWidth="1"/>
    <col min="14103" max="14103" width="11.77734375" style="6" customWidth="1"/>
    <col min="14104" max="14336" width="9.21875" style="6"/>
    <col min="14337" max="14338" width="1.21875" style="6" customWidth="1"/>
    <col min="14339" max="14339" width="7.21875" style="6" customWidth="1"/>
    <col min="14340" max="14340" width="9.77734375" style="6" customWidth="1"/>
    <col min="14341" max="14341" width="6.77734375" style="6" customWidth="1"/>
    <col min="14342" max="14346" width="10.77734375" style="6" customWidth="1"/>
    <col min="14347" max="14356" width="10.21875" style="6" customWidth="1"/>
    <col min="14357" max="14357" width="11.44140625" style="6" customWidth="1"/>
    <col min="14358" max="14358" width="1.77734375" style="6" customWidth="1"/>
    <col min="14359" max="14359" width="11.77734375" style="6" customWidth="1"/>
    <col min="14360" max="14592" width="9.21875" style="6"/>
    <col min="14593" max="14594" width="1.21875" style="6" customWidth="1"/>
    <col min="14595" max="14595" width="7.21875" style="6" customWidth="1"/>
    <col min="14596" max="14596" width="9.77734375" style="6" customWidth="1"/>
    <col min="14597" max="14597" width="6.77734375" style="6" customWidth="1"/>
    <col min="14598" max="14602" width="10.77734375" style="6" customWidth="1"/>
    <col min="14603" max="14612" width="10.21875" style="6" customWidth="1"/>
    <col min="14613" max="14613" width="11.44140625" style="6" customWidth="1"/>
    <col min="14614" max="14614" width="1.77734375" style="6" customWidth="1"/>
    <col min="14615" max="14615" width="11.77734375" style="6" customWidth="1"/>
    <col min="14616" max="14848" width="9.21875" style="6"/>
    <col min="14849" max="14850" width="1.21875" style="6" customWidth="1"/>
    <col min="14851" max="14851" width="7.21875" style="6" customWidth="1"/>
    <col min="14852" max="14852" width="9.77734375" style="6" customWidth="1"/>
    <col min="14853" max="14853" width="6.77734375" style="6" customWidth="1"/>
    <col min="14854" max="14858" width="10.77734375" style="6" customWidth="1"/>
    <col min="14859" max="14868" width="10.21875" style="6" customWidth="1"/>
    <col min="14869" max="14869" width="11.44140625" style="6" customWidth="1"/>
    <col min="14870" max="14870" width="1.77734375" style="6" customWidth="1"/>
    <col min="14871" max="14871" width="11.77734375" style="6" customWidth="1"/>
    <col min="14872" max="15104" width="9.21875" style="6"/>
    <col min="15105" max="15106" width="1.21875" style="6" customWidth="1"/>
    <col min="15107" max="15107" width="7.21875" style="6" customWidth="1"/>
    <col min="15108" max="15108" width="9.77734375" style="6" customWidth="1"/>
    <col min="15109" max="15109" width="6.77734375" style="6" customWidth="1"/>
    <col min="15110" max="15114" width="10.77734375" style="6" customWidth="1"/>
    <col min="15115" max="15124" width="10.21875" style="6" customWidth="1"/>
    <col min="15125" max="15125" width="11.44140625" style="6" customWidth="1"/>
    <col min="15126" max="15126" width="1.77734375" style="6" customWidth="1"/>
    <col min="15127" max="15127" width="11.77734375" style="6" customWidth="1"/>
    <col min="15128" max="15360" width="9.21875" style="6"/>
    <col min="15361" max="15362" width="1.21875" style="6" customWidth="1"/>
    <col min="15363" max="15363" width="7.21875" style="6" customWidth="1"/>
    <col min="15364" max="15364" width="9.77734375" style="6" customWidth="1"/>
    <col min="15365" max="15365" width="6.77734375" style="6" customWidth="1"/>
    <col min="15366" max="15370" width="10.77734375" style="6" customWidth="1"/>
    <col min="15371" max="15380" width="10.21875" style="6" customWidth="1"/>
    <col min="15381" max="15381" width="11.44140625" style="6" customWidth="1"/>
    <col min="15382" max="15382" width="1.77734375" style="6" customWidth="1"/>
    <col min="15383" max="15383" width="11.77734375" style="6" customWidth="1"/>
    <col min="15384" max="15616" width="9.21875" style="6"/>
    <col min="15617" max="15618" width="1.21875" style="6" customWidth="1"/>
    <col min="15619" max="15619" width="7.21875" style="6" customWidth="1"/>
    <col min="15620" max="15620" width="9.77734375" style="6" customWidth="1"/>
    <col min="15621" max="15621" width="6.77734375" style="6" customWidth="1"/>
    <col min="15622" max="15626" width="10.77734375" style="6" customWidth="1"/>
    <col min="15627" max="15636" width="10.21875" style="6" customWidth="1"/>
    <col min="15637" max="15637" width="11.44140625" style="6" customWidth="1"/>
    <col min="15638" max="15638" width="1.77734375" style="6" customWidth="1"/>
    <col min="15639" max="15639" width="11.77734375" style="6" customWidth="1"/>
    <col min="15640" max="15872" width="9.21875" style="6"/>
    <col min="15873" max="15874" width="1.21875" style="6" customWidth="1"/>
    <col min="15875" max="15875" width="7.21875" style="6" customWidth="1"/>
    <col min="15876" max="15876" width="9.77734375" style="6" customWidth="1"/>
    <col min="15877" max="15877" width="6.77734375" style="6" customWidth="1"/>
    <col min="15878" max="15882" width="10.77734375" style="6" customWidth="1"/>
    <col min="15883" max="15892" width="10.21875" style="6" customWidth="1"/>
    <col min="15893" max="15893" width="11.44140625" style="6" customWidth="1"/>
    <col min="15894" max="15894" width="1.77734375" style="6" customWidth="1"/>
    <col min="15895" max="15895" width="11.77734375" style="6" customWidth="1"/>
    <col min="15896" max="16128" width="9.21875" style="6"/>
    <col min="16129" max="16130" width="1.21875" style="6" customWidth="1"/>
    <col min="16131" max="16131" width="7.21875" style="6" customWidth="1"/>
    <col min="16132" max="16132" width="9.77734375" style="6" customWidth="1"/>
    <col min="16133" max="16133" width="6.77734375" style="6" customWidth="1"/>
    <col min="16134" max="16138" width="10.77734375" style="6" customWidth="1"/>
    <col min="16139" max="16148" width="10.21875" style="6" customWidth="1"/>
    <col min="16149" max="16149" width="11.44140625" style="6" customWidth="1"/>
    <col min="16150" max="16150" width="1.77734375" style="6" customWidth="1"/>
    <col min="16151" max="16151" width="11.77734375" style="6" customWidth="1"/>
    <col min="16152" max="16384" width="9.21875" style="6"/>
  </cols>
  <sheetData>
    <row r="1" spans="1:23" ht="22.8" x14ac:dyDescent="0.4">
      <c r="A1" s="5" t="s">
        <v>10</v>
      </c>
    </row>
    <row r="2" spans="1:23" ht="15.6" x14ac:dyDescent="0.3">
      <c r="B2" s="7" t="s">
        <v>61</v>
      </c>
      <c r="C2" s="7"/>
      <c r="D2" s="7"/>
      <c r="E2" s="7"/>
      <c r="F2" s="7"/>
      <c r="G2" s="24"/>
      <c r="H2" s="24"/>
      <c r="I2" s="47"/>
      <c r="L2" s="16" t="s">
        <v>43</v>
      </c>
      <c r="M2" s="48" t="s">
        <v>43</v>
      </c>
    </row>
    <row r="3" spans="1:23" ht="15.6" x14ac:dyDescent="0.3">
      <c r="A3" s="8"/>
      <c r="B3" s="98" t="s">
        <v>62</v>
      </c>
      <c r="C3" s="98"/>
      <c r="D3" s="98"/>
      <c r="E3" s="98"/>
      <c r="F3" s="98"/>
      <c r="T3" s="16" t="s">
        <v>43</v>
      </c>
    </row>
    <row r="4" spans="1:23" ht="18" thickBot="1" x14ac:dyDescent="0.35">
      <c r="A4" s="9"/>
    </row>
    <row r="5" spans="1:23" ht="15.6" x14ac:dyDescent="0.3">
      <c r="A5" s="10"/>
      <c r="F5" s="92" t="s">
        <v>45</v>
      </c>
      <c r="G5" s="93"/>
      <c r="H5" s="94"/>
      <c r="I5" s="49"/>
      <c r="J5" s="49"/>
      <c r="K5" s="50"/>
      <c r="L5" s="95" t="s">
        <v>46</v>
      </c>
      <c r="M5" s="95"/>
      <c r="N5" s="95"/>
      <c r="O5" s="95"/>
      <c r="P5" s="50"/>
      <c r="Q5" s="50"/>
      <c r="R5" s="50"/>
      <c r="S5" s="50"/>
      <c r="T5" s="50"/>
      <c r="U5" s="51"/>
      <c r="W5" s="77" t="s">
        <v>0</v>
      </c>
    </row>
    <row r="6" spans="1:23" ht="26.4" x14ac:dyDescent="0.25">
      <c r="A6" s="11" t="s">
        <v>1</v>
      </c>
      <c r="F6" s="79" t="s">
        <v>47</v>
      </c>
      <c r="G6" s="80" t="s">
        <v>48</v>
      </c>
      <c r="H6" s="81" t="s">
        <v>49</v>
      </c>
      <c r="I6" s="82" t="s">
        <v>31</v>
      </c>
      <c r="J6" s="82" t="s">
        <v>32</v>
      </c>
      <c r="K6" s="82" t="s">
        <v>33</v>
      </c>
      <c r="L6" s="82" t="s">
        <v>34</v>
      </c>
      <c r="M6" s="82" t="s">
        <v>35</v>
      </c>
      <c r="N6" s="82" t="s">
        <v>36</v>
      </c>
      <c r="O6" s="82" t="s">
        <v>37</v>
      </c>
      <c r="P6" s="82" t="s">
        <v>38</v>
      </c>
      <c r="Q6" s="82" t="s">
        <v>39</v>
      </c>
      <c r="R6" s="82" t="s">
        <v>40</v>
      </c>
      <c r="S6" s="82" t="s">
        <v>41</v>
      </c>
      <c r="T6" s="82" t="s">
        <v>50</v>
      </c>
      <c r="U6" s="83" t="s">
        <v>51</v>
      </c>
      <c r="W6" s="78" t="s">
        <v>11</v>
      </c>
    </row>
    <row r="7" spans="1:23" x14ac:dyDescent="0.25">
      <c r="B7" s="90" t="s">
        <v>12</v>
      </c>
      <c r="C7" s="90"/>
      <c r="D7" s="90"/>
      <c r="E7" s="91"/>
      <c r="F7" s="2">
        <v>1875000</v>
      </c>
      <c r="G7" s="39"/>
      <c r="H7" s="26">
        <f>IF(F7,F7-G7,"")</f>
        <v>1875000</v>
      </c>
      <c r="I7" s="54"/>
      <c r="J7" s="54"/>
      <c r="K7" s="39"/>
      <c r="L7" s="39"/>
      <c r="M7" s="39"/>
      <c r="N7" s="39"/>
      <c r="O7" s="39"/>
      <c r="P7" s="39"/>
      <c r="Q7" s="39"/>
      <c r="R7" s="39"/>
      <c r="S7" s="39">
        <v>52083.333333333336</v>
      </c>
      <c r="T7" s="39">
        <v>835035</v>
      </c>
      <c r="U7" s="26">
        <v>987882</v>
      </c>
      <c r="V7" s="16"/>
      <c r="W7" s="33">
        <f>IF(F7,SUM(I7:U7)-H7,"")</f>
        <v>0.33333333348855376</v>
      </c>
    </row>
    <row r="8" spans="1:23" x14ac:dyDescent="0.25">
      <c r="B8" s="90" t="s">
        <v>15</v>
      </c>
      <c r="C8" s="90"/>
      <c r="D8" s="90"/>
      <c r="E8" s="91"/>
      <c r="F8" s="3">
        <v>500000</v>
      </c>
      <c r="G8" s="40">
        <v>220000</v>
      </c>
      <c r="H8" s="27">
        <f t="shared" ref="H8:H22" si="0">IF(F8,F8-G8,"")</f>
        <v>280000</v>
      </c>
      <c r="I8" s="55"/>
      <c r="J8" s="55"/>
      <c r="K8" s="40">
        <v>100000</v>
      </c>
      <c r="L8" s="40"/>
      <c r="M8" s="40"/>
      <c r="N8" s="40"/>
      <c r="O8" s="40"/>
      <c r="P8" s="40"/>
      <c r="Q8" s="55"/>
      <c r="R8" s="55"/>
      <c r="S8" s="55"/>
      <c r="T8" s="55">
        <v>80000</v>
      </c>
      <c r="U8" s="27">
        <v>100000</v>
      </c>
      <c r="V8" s="16"/>
      <c r="W8" s="33">
        <f t="shared" ref="W8:W22" si="1">IF(F8,SUM(I8:U8)-H8,"")</f>
        <v>0</v>
      </c>
    </row>
    <row r="9" spans="1:23" x14ac:dyDescent="0.25">
      <c r="B9" s="90" t="s">
        <v>28</v>
      </c>
      <c r="C9" s="90"/>
      <c r="D9" s="90"/>
      <c r="E9" s="91"/>
      <c r="F9" s="4">
        <v>6500000</v>
      </c>
      <c r="G9" s="40">
        <v>266409</v>
      </c>
      <c r="H9" s="27">
        <f t="shared" si="0"/>
        <v>6233591</v>
      </c>
      <c r="I9" s="55">
        <v>89915</v>
      </c>
      <c r="J9" s="55"/>
      <c r="K9" s="40">
        <v>397335</v>
      </c>
      <c r="L9" s="40"/>
      <c r="M9" s="40"/>
      <c r="N9" s="40"/>
      <c r="O9" s="40"/>
      <c r="P9" s="40"/>
      <c r="Q9" s="55"/>
      <c r="R9" s="55"/>
      <c r="S9" s="55"/>
      <c r="T9" s="55">
        <v>5746341</v>
      </c>
      <c r="U9" s="27"/>
      <c r="V9" s="16"/>
      <c r="W9" s="33">
        <f t="shared" si="1"/>
        <v>0</v>
      </c>
    </row>
    <row r="10" spans="1:23" x14ac:dyDescent="0.25">
      <c r="B10" s="90" t="s">
        <v>29</v>
      </c>
      <c r="C10" s="90"/>
      <c r="D10" s="90"/>
      <c r="E10" s="91"/>
      <c r="F10" s="4">
        <v>200000</v>
      </c>
      <c r="G10" s="40"/>
      <c r="H10" s="27">
        <f t="shared" si="0"/>
        <v>200000</v>
      </c>
      <c r="I10" s="55"/>
      <c r="J10" s="55">
        <v>200000</v>
      </c>
      <c r="K10" s="40"/>
      <c r="L10" s="40"/>
      <c r="M10" s="40"/>
      <c r="N10" s="40"/>
      <c r="O10" s="40"/>
      <c r="P10" s="40"/>
      <c r="Q10" s="55"/>
      <c r="R10" s="55"/>
      <c r="S10" s="55"/>
      <c r="T10" s="55"/>
      <c r="U10" s="27"/>
      <c r="V10" s="16"/>
      <c r="W10" s="33">
        <f t="shared" si="1"/>
        <v>0</v>
      </c>
    </row>
    <row r="11" spans="1:23" x14ac:dyDescent="0.25">
      <c r="B11" s="90" t="s">
        <v>16</v>
      </c>
      <c r="C11" s="90"/>
      <c r="D11" s="90"/>
      <c r="E11" s="91"/>
      <c r="F11" s="4">
        <v>100000</v>
      </c>
      <c r="G11" s="40"/>
      <c r="H11" s="27">
        <f t="shared" si="0"/>
        <v>100000</v>
      </c>
      <c r="I11" s="55"/>
      <c r="J11" s="55"/>
      <c r="K11" s="40"/>
      <c r="L11" s="40"/>
      <c r="M11" s="40"/>
      <c r="N11" s="40">
        <v>100000</v>
      </c>
      <c r="O11" s="40"/>
      <c r="P11" s="40"/>
      <c r="Q11" s="55"/>
      <c r="R11" s="55"/>
      <c r="S11" s="55"/>
      <c r="T11" s="55"/>
      <c r="U11" s="27"/>
      <c r="V11" s="16"/>
      <c r="W11" s="33">
        <f t="shared" si="1"/>
        <v>0</v>
      </c>
    </row>
    <row r="12" spans="1:23" x14ac:dyDescent="0.25">
      <c r="B12" s="90" t="s">
        <v>17</v>
      </c>
      <c r="C12" s="90"/>
      <c r="D12" s="90"/>
      <c r="E12" s="91"/>
      <c r="F12" s="4">
        <v>1000000</v>
      </c>
      <c r="G12" s="40">
        <v>120000</v>
      </c>
      <c r="H12" s="27">
        <f t="shared" si="0"/>
        <v>880000</v>
      </c>
      <c r="I12" s="55">
        <v>300000</v>
      </c>
      <c r="J12" s="55">
        <v>300000</v>
      </c>
      <c r="K12" s="40">
        <v>280000</v>
      </c>
      <c r="L12" s="40"/>
      <c r="M12" s="40"/>
      <c r="N12" s="40"/>
      <c r="O12" s="40"/>
      <c r="P12" s="40"/>
      <c r="Q12" s="55"/>
      <c r="R12" s="55"/>
      <c r="S12" s="55"/>
      <c r="T12" s="55"/>
      <c r="U12" s="27"/>
      <c r="V12" s="16"/>
      <c r="W12" s="33">
        <f t="shared" si="1"/>
        <v>0</v>
      </c>
    </row>
    <row r="13" spans="1:23" x14ac:dyDescent="0.25">
      <c r="B13" s="90" t="s">
        <v>18</v>
      </c>
      <c r="C13" s="90"/>
      <c r="D13" s="90"/>
      <c r="E13" s="91"/>
      <c r="F13" s="4">
        <v>625000</v>
      </c>
      <c r="G13" s="40"/>
      <c r="H13" s="27">
        <f t="shared" si="0"/>
        <v>625000</v>
      </c>
      <c r="I13" s="55"/>
      <c r="J13" s="55"/>
      <c r="K13" s="40"/>
      <c r="L13" s="40"/>
      <c r="M13" s="40"/>
      <c r="N13" s="40">
        <v>625000</v>
      </c>
      <c r="O13" s="40"/>
      <c r="P13" s="40"/>
      <c r="Q13" s="55"/>
      <c r="R13" s="55"/>
      <c r="S13" s="55"/>
      <c r="T13" s="55"/>
      <c r="U13" s="27"/>
      <c r="V13" s="16"/>
      <c r="W13" s="33">
        <f t="shared" si="1"/>
        <v>0</v>
      </c>
    </row>
    <row r="14" spans="1:23" x14ac:dyDescent="0.25">
      <c r="B14" s="90" t="s">
        <v>30</v>
      </c>
      <c r="C14" s="90"/>
      <c r="D14" s="90"/>
      <c r="E14" s="91"/>
      <c r="F14" s="4">
        <v>200000</v>
      </c>
      <c r="G14" s="40"/>
      <c r="H14" s="27">
        <f t="shared" si="0"/>
        <v>200000</v>
      </c>
      <c r="I14" s="55"/>
      <c r="J14" s="55"/>
      <c r="K14" s="40"/>
      <c r="L14" s="40"/>
      <c r="M14" s="40"/>
      <c r="N14" s="40"/>
      <c r="O14" s="40"/>
      <c r="P14" s="40"/>
      <c r="Q14" s="55"/>
      <c r="R14" s="55"/>
      <c r="S14" s="55"/>
      <c r="T14" s="55">
        <v>200000</v>
      </c>
      <c r="U14" s="27"/>
      <c r="V14" s="16"/>
      <c r="W14" s="33">
        <f t="shared" si="1"/>
        <v>0</v>
      </c>
    </row>
    <row r="15" spans="1:23" x14ac:dyDescent="0.25">
      <c r="B15" s="90"/>
      <c r="C15" s="90"/>
      <c r="D15" s="90"/>
      <c r="E15" s="91"/>
      <c r="F15" s="15"/>
      <c r="G15" s="40"/>
      <c r="H15" s="27" t="str">
        <f t="shared" si="0"/>
        <v/>
      </c>
      <c r="I15" s="55"/>
      <c r="J15" s="55"/>
      <c r="K15" s="40"/>
      <c r="L15" s="40"/>
      <c r="M15" s="40"/>
      <c r="N15" s="40"/>
      <c r="O15" s="40"/>
      <c r="P15" s="40"/>
      <c r="Q15" s="55"/>
      <c r="R15" s="55"/>
      <c r="S15" s="55"/>
      <c r="T15" s="55"/>
      <c r="U15" s="27"/>
      <c r="V15" s="16"/>
      <c r="W15" s="33" t="str">
        <f t="shared" si="1"/>
        <v/>
      </c>
    </row>
    <row r="16" spans="1:23" x14ac:dyDescent="0.25">
      <c r="B16" s="90"/>
      <c r="C16" s="90"/>
      <c r="D16" s="90"/>
      <c r="E16" s="91"/>
      <c r="F16" s="17"/>
      <c r="G16" s="40"/>
      <c r="H16" s="27" t="str">
        <f t="shared" si="0"/>
        <v/>
      </c>
      <c r="I16" s="55"/>
      <c r="J16" s="55"/>
      <c r="K16" s="40"/>
      <c r="L16" s="40"/>
      <c r="M16" s="40"/>
      <c r="N16" s="40"/>
      <c r="O16" s="40"/>
      <c r="P16" s="40"/>
      <c r="Q16" s="55"/>
      <c r="R16" s="55"/>
      <c r="S16" s="55"/>
      <c r="T16" s="55"/>
      <c r="U16" s="27"/>
      <c r="V16" s="16"/>
      <c r="W16" s="33" t="str">
        <f t="shared" si="1"/>
        <v/>
      </c>
    </row>
    <row r="17" spans="1:23" x14ac:dyDescent="0.25">
      <c r="B17" s="90"/>
      <c r="C17" s="90"/>
      <c r="D17" s="90"/>
      <c r="E17" s="91"/>
      <c r="F17" s="17"/>
      <c r="G17" s="40"/>
      <c r="H17" s="27" t="str">
        <f t="shared" si="0"/>
        <v/>
      </c>
      <c r="I17" s="55"/>
      <c r="J17" s="55"/>
      <c r="K17" s="40"/>
      <c r="L17" s="40"/>
      <c r="M17" s="40"/>
      <c r="N17" s="40"/>
      <c r="O17" s="40"/>
      <c r="P17" s="40"/>
      <c r="Q17" s="55"/>
      <c r="R17" s="55"/>
      <c r="S17" s="55"/>
      <c r="T17" s="55"/>
      <c r="U17" s="27"/>
      <c r="V17" s="16"/>
      <c r="W17" s="33" t="str">
        <f t="shared" si="1"/>
        <v/>
      </c>
    </row>
    <row r="18" spans="1:23" x14ac:dyDescent="0.25">
      <c r="B18" s="90"/>
      <c r="C18" s="90"/>
      <c r="D18" s="90"/>
      <c r="E18" s="91"/>
      <c r="F18" s="17"/>
      <c r="G18" s="40"/>
      <c r="H18" s="27" t="str">
        <f t="shared" si="0"/>
        <v/>
      </c>
      <c r="I18" s="55"/>
      <c r="J18" s="55"/>
      <c r="K18" s="40"/>
      <c r="L18" s="40"/>
      <c r="M18" s="40"/>
      <c r="N18" s="40"/>
      <c r="O18" s="40"/>
      <c r="P18" s="40"/>
      <c r="Q18" s="55"/>
      <c r="R18" s="55"/>
      <c r="S18" s="55"/>
      <c r="T18" s="55"/>
      <c r="U18" s="27"/>
      <c r="V18" s="16"/>
      <c r="W18" s="33" t="str">
        <f t="shared" si="1"/>
        <v/>
      </c>
    </row>
    <row r="19" spans="1:23" x14ac:dyDescent="0.25">
      <c r="B19" s="90"/>
      <c r="C19" s="90"/>
      <c r="D19" s="90"/>
      <c r="E19" s="91"/>
      <c r="F19" s="17"/>
      <c r="G19" s="40"/>
      <c r="H19" s="27" t="str">
        <f t="shared" si="0"/>
        <v/>
      </c>
      <c r="I19" s="55"/>
      <c r="J19" s="55"/>
      <c r="K19" s="40"/>
      <c r="L19" s="43"/>
      <c r="M19" s="40"/>
      <c r="N19" s="40"/>
      <c r="O19" s="40"/>
      <c r="P19" s="40"/>
      <c r="Q19" s="55"/>
      <c r="R19" s="55"/>
      <c r="S19" s="55"/>
      <c r="T19" s="55"/>
      <c r="U19" s="27"/>
      <c r="V19" s="16"/>
      <c r="W19" s="33" t="str">
        <f t="shared" si="1"/>
        <v/>
      </c>
    </row>
    <row r="20" spans="1:23" x14ac:dyDescent="0.25">
      <c r="B20" s="90" t="s">
        <v>43</v>
      </c>
      <c r="C20" s="90" t="s">
        <v>43</v>
      </c>
      <c r="D20" s="90"/>
      <c r="E20" s="91"/>
      <c r="F20" s="18"/>
      <c r="G20" s="40"/>
      <c r="H20" s="27" t="str">
        <f t="shared" si="0"/>
        <v/>
      </c>
      <c r="I20" s="55"/>
      <c r="J20" s="55"/>
      <c r="K20" s="40"/>
      <c r="L20" s="43"/>
      <c r="M20" s="40"/>
      <c r="N20" s="40"/>
      <c r="O20" s="40"/>
      <c r="P20" s="40"/>
      <c r="Q20" s="55"/>
      <c r="R20" s="55"/>
      <c r="S20" s="55"/>
      <c r="T20" s="55"/>
      <c r="U20" s="27"/>
      <c r="V20" s="16"/>
      <c r="W20" s="34" t="str">
        <f t="shared" si="1"/>
        <v/>
      </c>
    </row>
    <row r="21" spans="1:23" x14ac:dyDescent="0.25">
      <c r="B21" s="90"/>
      <c r="C21" s="90"/>
      <c r="D21" s="90"/>
      <c r="E21" s="91"/>
      <c r="F21" s="18"/>
      <c r="G21" s="40"/>
      <c r="H21" s="27" t="str">
        <f t="shared" si="0"/>
        <v/>
      </c>
      <c r="I21" s="55"/>
      <c r="J21" s="55"/>
      <c r="K21" s="40"/>
      <c r="L21" s="43"/>
      <c r="M21" s="40"/>
      <c r="N21" s="40"/>
      <c r="O21" s="40"/>
      <c r="P21" s="40"/>
      <c r="Q21" s="55"/>
      <c r="R21" s="55"/>
      <c r="S21" s="55"/>
      <c r="T21" s="55"/>
      <c r="U21" s="27"/>
      <c r="V21" s="16"/>
      <c r="W21" s="34" t="str">
        <f t="shared" si="1"/>
        <v/>
      </c>
    </row>
    <row r="22" spans="1:23" ht="13.8" thickBot="1" x14ac:dyDescent="0.3">
      <c r="B22" s="90"/>
      <c r="C22" s="90"/>
      <c r="D22" s="90"/>
      <c r="E22" s="91"/>
      <c r="F22" s="18"/>
      <c r="G22" s="40"/>
      <c r="H22" s="27" t="str">
        <f t="shared" si="0"/>
        <v/>
      </c>
      <c r="I22" s="55"/>
      <c r="J22" s="55"/>
      <c r="K22" s="40"/>
      <c r="L22" s="44"/>
      <c r="M22" s="40"/>
      <c r="N22" s="40"/>
      <c r="O22" s="40"/>
      <c r="P22" s="40"/>
      <c r="Q22" s="55"/>
      <c r="R22" s="55"/>
      <c r="S22" s="55"/>
      <c r="T22" s="55"/>
      <c r="U22" s="27"/>
      <c r="V22" s="16"/>
      <c r="W22" s="34" t="str">
        <f t="shared" si="1"/>
        <v/>
      </c>
    </row>
    <row r="23" spans="1:23" ht="14.4" thickTop="1" thickBot="1" x14ac:dyDescent="0.3">
      <c r="A23" s="11" t="s">
        <v>2</v>
      </c>
      <c r="F23" s="84">
        <f t="shared" ref="F23:U23" si="2">SUM(F7:F22)</f>
        <v>11000000</v>
      </c>
      <c r="G23" s="85">
        <f t="shared" si="2"/>
        <v>606409</v>
      </c>
      <c r="H23" s="84">
        <f t="shared" si="2"/>
        <v>10393591</v>
      </c>
      <c r="I23" s="86">
        <f t="shared" si="2"/>
        <v>389915</v>
      </c>
      <c r="J23" s="85">
        <f t="shared" si="2"/>
        <v>500000</v>
      </c>
      <c r="K23" s="87">
        <f t="shared" si="2"/>
        <v>777335</v>
      </c>
      <c r="L23" s="85">
        <f t="shared" si="2"/>
        <v>0</v>
      </c>
      <c r="M23" s="85">
        <f t="shared" si="2"/>
        <v>0</v>
      </c>
      <c r="N23" s="85">
        <f t="shared" si="2"/>
        <v>725000</v>
      </c>
      <c r="O23" s="85">
        <f t="shared" si="2"/>
        <v>0</v>
      </c>
      <c r="P23" s="85">
        <f t="shared" si="2"/>
        <v>0</v>
      </c>
      <c r="Q23" s="85">
        <f>SUM(Q7:Q22)</f>
        <v>0</v>
      </c>
      <c r="R23" s="85">
        <f>SUM(R7:R22)</f>
        <v>0</v>
      </c>
      <c r="S23" s="85">
        <f>SUM(S7:S22)</f>
        <v>52083.333333333336</v>
      </c>
      <c r="T23" s="85">
        <f>SUM(T7:T22)</f>
        <v>6861376</v>
      </c>
      <c r="U23" s="84">
        <f t="shared" si="2"/>
        <v>1087882</v>
      </c>
      <c r="V23" s="16"/>
      <c r="W23" s="35">
        <f>IF(F23,SUM(I23:U23)-H23,"")</f>
        <v>0.33333333395421505</v>
      </c>
    </row>
    <row r="24" spans="1:23" ht="13.8" thickBot="1" x14ac:dyDescent="0.3">
      <c r="F24" s="19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9"/>
    </row>
    <row r="25" spans="1:23" ht="15.6" x14ac:dyDescent="0.3">
      <c r="A25" s="10">
        <f>+A5</f>
        <v>0</v>
      </c>
      <c r="F25" s="92" t="s">
        <v>52</v>
      </c>
      <c r="G25" s="93"/>
      <c r="H25" s="94"/>
      <c r="I25" s="49"/>
      <c r="J25" s="49"/>
      <c r="K25" s="50"/>
      <c r="L25" s="95" t="s">
        <v>53</v>
      </c>
      <c r="M25" s="95"/>
      <c r="N25" s="95"/>
      <c r="O25" s="95"/>
      <c r="P25" s="50"/>
      <c r="Q25" s="50"/>
      <c r="R25" s="50"/>
      <c r="S25" s="50"/>
      <c r="T25" s="50"/>
      <c r="U25" s="51"/>
      <c r="W25" s="77" t="s">
        <v>0</v>
      </c>
    </row>
    <row r="26" spans="1:23" ht="26.4" x14ac:dyDescent="0.25">
      <c r="A26" s="11" t="s">
        <v>3</v>
      </c>
      <c r="F26" s="79" t="s">
        <v>54</v>
      </c>
      <c r="G26" s="80" t="s">
        <v>55</v>
      </c>
      <c r="H26" s="81" t="s">
        <v>49</v>
      </c>
      <c r="I26" s="82" t="s">
        <v>31</v>
      </c>
      <c r="J26" s="82" t="s">
        <v>32</v>
      </c>
      <c r="K26" s="82" t="s">
        <v>33</v>
      </c>
      <c r="L26" s="82" t="s">
        <v>34</v>
      </c>
      <c r="M26" s="82" t="s">
        <v>35</v>
      </c>
      <c r="N26" s="82" t="s">
        <v>36</v>
      </c>
      <c r="O26" s="82" t="s">
        <v>37</v>
      </c>
      <c r="P26" s="82" t="s">
        <v>38</v>
      </c>
      <c r="Q26" s="82" t="s">
        <v>39</v>
      </c>
      <c r="R26" s="82" t="s">
        <v>40</v>
      </c>
      <c r="S26" s="82" t="s">
        <v>41</v>
      </c>
      <c r="T26" s="82" t="s">
        <v>50</v>
      </c>
      <c r="U26" s="83" t="str">
        <f>+U6</f>
        <v>Cumulated Remaining</v>
      </c>
      <c r="W26" s="78" t="s">
        <v>11</v>
      </c>
    </row>
    <row r="27" spans="1:23" x14ac:dyDescent="0.25">
      <c r="B27" s="96" t="s">
        <v>19</v>
      </c>
      <c r="C27" s="96"/>
      <c r="D27" s="96"/>
      <c r="E27" s="97"/>
      <c r="F27" s="4">
        <v>373669</v>
      </c>
      <c r="G27" s="39">
        <v>282017</v>
      </c>
      <c r="H27" s="27">
        <f t="shared" ref="H27:H38" si="3">IF(F27,F27-G27,"")</f>
        <v>91652</v>
      </c>
      <c r="I27" s="54">
        <v>3000</v>
      </c>
      <c r="J27" s="54">
        <v>3000</v>
      </c>
      <c r="K27" s="39">
        <v>3000</v>
      </c>
      <c r="L27" s="39">
        <v>3000</v>
      </c>
      <c r="M27" s="39">
        <v>3000</v>
      </c>
      <c r="N27" s="39">
        <v>3000</v>
      </c>
      <c r="O27" s="39">
        <v>3000</v>
      </c>
      <c r="P27" s="39">
        <v>3000</v>
      </c>
      <c r="Q27" s="55">
        <v>3000</v>
      </c>
      <c r="R27" s="55">
        <v>3000</v>
      </c>
      <c r="S27" s="55">
        <v>3000</v>
      </c>
      <c r="T27" s="55">
        <v>3000</v>
      </c>
      <c r="U27" s="27">
        <v>55652</v>
      </c>
      <c r="V27" s="16"/>
      <c r="W27" s="33">
        <f>IF(F27,SUM(I27:U27)-H27,"")</f>
        <v>0</v>
      </c>
    </row>
    <row r="28" spans="1:23" x14ac:dyDescent="0.25">
      <c r="B28" t="s">
        <v>4</v>
      </c>
      <c r="C28" s="13"/>
      <c r="D28" s="13"/>
      <c r="E28" s="14"/>
      <c r="F28" s="4">
        <v>373669</v>
      </c>
      <c r="G28" s="42">
        <v>125000</v>
      </c>
      <c r="H28" s="27">
        <f t="shared" si="3"/>
        <v>248669</v>
      </c>
      <c r="I28" s="60">
        <v>5000</v>
      </c>
      <c r="J28" s="60">
        <v>5000</v>
      </c>
      <c r="K28" s="60">
        <v>5000</v>
      </c>
      <c r="L28" s="60">
        <v>5000</v>
      </c>
      <c r="M28" s="60">
        <v>5000</v>
      </c>
      <c r="N28" s="60">
        <v>5000</v>
      </c>
      <c r="O28" s="60">
        <v>5000</v>
      </c>
      <c r="P28" s="60">
        <v>5000</v>
      </c>
      <c r="Q28" s="60">
        <v>5000</v>
      </c>
      <c r="R28" s="60">
        <v>5000</v>
      </c>
      <c r="S28" s="60">
        <v>5000</v>
      </c>
      <c r="T28" s="61">
        <v>5000</v>
      </c>
      <c r="U28" s="62">
        <v>188669</v>
      </c>
      <c r="V28" s="16"/>
      <c r="W28" s="33">
        <f t="shared" ref="W28:W33" si="4">IF(F28,SUM(I28:U28)-H28,"")</f>
        <v>0</v>
      </c>
    </row>
    <row r="29" spans="1:23" x14ac:dyDescent="0.25">
      <c r="B29" t="s">
        <v>20</v>
      </c>
      <c r="C29" s="13"/>
      <c r="D29" s="13"/>
      <c r="E29" s="14"/>
      <c r="F29" s="4">
        <v>50000</v>
      </c>
      <c r="G29" s="42">
        <v>20000</v>
      </c>
      <c r="H29" s="27">
        <f t="shared" si="3"/>
        <v>30000</v>
      </c>
      <c r="I29" s="60">
        <v>750</v>
      </c>
      <c r="J29" s="60">
        <v>750</v>
      </c>
      <c r="K29" s="60">
        <v>750</v>
      </c>
      <c r="L29" s="60">
        <v>750</v>
      </c>
      <c r="M29" s="60">
        <v>750</v>
      </c>
      <c r="N29" s="60">
        <v>750</v>
      </c>
      <c r="O29" s="60">
        <v>750</v>
      </c>
      <c r="P29" s="60">
        <v>750</v>
      </c>
      <c r="Q29" s="60">
        <v>750</v>
      </c>
      <c r="R29" s="60">
        <v>750</v>
      </c>
      <c r="S29" s="60">
        <v>750</v>
      </c>
      <c r="T29" s="61">
        <v>750</v>
      </c>
      <c r="U29" s="62">
        <v>21000</v>
      </c>
      <c r="V29" s="16"/>
      <c r="W29" s="33">
        <f t="shared" si="4"/>
        <v>0</v>
      </c>
    </row>
    <row r="30" spans="1:23" x14ac:dyDescent="0.25">
      <c r="B30" t="s">
        <v>5</v>
      </c>
      <c r="C30" s="13"/>
      <c r="D30" s="13"/>
      <c r="E30" s="14"/>
      <c r="F30" s="4">
        <v>321729</v>
      </c>
      <c r="G30" s="42">
        <v>0</v>
      </c>
      <c r="H30" s="27">
        <f t="shared" si="3"/>
        <v>321729</v>
      </c>
      <c r="I30" s="60">
        <v>603.04</v>
      </c>
      <c r="J30" s="60">
        <v>345.68474545454609</v>
      </c>
      <c r="K30" s="60">
        <v>0</v>
      </c>
      <c r="L30" s="60">
        <v>0</v>
      </c>
      <c r="M30" s="60">
        <v>378.35180554545485</v>
      </c>
      <c r="N30" s="60">
        <v>2744.4481100277276</v>
      </c>
      <c r="O30" s="60">
        <v>1497.3748960324119</v>
      </c>
      <c r="P30" s="60">
        <v>3869.066315967119</v>
      </c>
      <c r="Q30" s="60">
        <v>6252.6161930014978</v>
      </c>
      <c r="R30" s="60">
        <v>9148.0838194210501</v>
      </c>
      <c r="S30" s="60">
        <v>12058.028783972701</v>
      </c>
      <c r="T30" s="61">
        <v>23040</v>
      </c>
      <c r="U30" s="62">
        <v>261792</v>
      </c>
      <c r="V30" s="16"/>
      <c r="W30" s="33">
        <f t="shared" si="4"/>
        <v>-0.3053305774810724</v>
      </c>
    </row>
    <row r="31" spans="1:23" x14ac:dyDescent="0.25">
      <c r="B31" s="1" t="s">
        <v>14</v>
      </c>
      <c r="C31" s="13"/>
      <c r="D31" s="13"/>
      <c r="E31" s="14"/>
      <c r="F31" s="4">
        <v>563858</v>
      </c>
      <c r="G31" s="42">
        <v>200000</v>
      </c>
      <c r="H31" s="27">
        <f t="shared" si="3"/>
        <v>363858</v>
      </c>
      <c r="I31" s="60">
        <v>10000</v>
      </c>
      <c r="J31" s="60">
        <v>10000</v>
      </c>
      <c r="K31" s="60">
        <v>10000</v>
      </c>
      <c r="L31" s="60">
        <v>10000</v>
      </c>
      <c r="M31" s="60">
        <v>10000</v>
      </c>
      <c r="N31" s="60">
        <v>10000</v>
      </c>
      <c r="O31" s="60">
        <v>10000</v>
      </c>
      <c r="P31" s="60">
        <v>10000</v>
      </c>
      <c r="Q31" s="60">
        <v>10000</v>
      </c>
      <c r="R31" s="60">
        <v>10000</v>
      </c>
      <c r="S31" s="60">
        <v>10000</v>
      </c>
      <c r="T31" s="61">
        <v>10000</v>
      </c>
      <c r="U31" s="62">
        <v>243858</v>
      </c>
      <c r="V31" s="16"/>
      <c r="W31" s="33">
        <f t="shared" si="4"/>
        <v>0</v>
      </c>
    </row>
    <row r="32" spans="1:23" x14ac:dyDescent="0.25">
      <c r="B32" s="1" t="s">
        <v>21</v>
      </c>
      <c r="C32" s="13"/>
      <c r="D32" s="13"/>
      <c r="E32" s="14"/>
      <c r="F32" s="4">
        <v>100000</v>
      </c>
      <c r="G32" s="42">
        <v>100000</v>
      </c>
      <c r="H32" s="27">
        <f t="shared" si="3"/>
        <v>0</v>
      </c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62"/>
      <c r="V32" s="16"/>
      <c r="W32" s="33">
        <f t="shared" si="4"/>
        <v>0</v>
      </c>
    </row>
    <row r="33" spans="1:23" x14ac:dyDescent="0.25">
      <c r="B33" t="s">
        <v>25</v>
      </c>
      <c r="C33" s="13"/>
      <c r="D33" s="13"/>
      <c r="E33" s="14"/>
      <c r="F33" s="4">
        <v>3510000</v>
      </c>
      <c r="G33" s="42"/>
      <c r="H33" s="27">
        <f t="shared" si="3"/>
        <v>3510000</v>
      </c>
      <c r="I33" s="60">
        <v>319090.90909090912</v>
      </c>
      <c r="J33" s="60">
        <v>319090.90909090912</v>
      </c>
      <c r="K33" s="60">
        <v>319090.90909090912</v>
      </c>
      <c r="L33" s="60">
        <v>319090.90909090912</v>
      </c>
      <c r="M33" s="60">
        <v>319090.90909090912</v>
      </c>
      <c r="N33" s="60">
        <v>319090.90909090912</v>
      </c>
      <c r="O33" s="60">
        <v>319090.90909090912</v>
      </c>
      <c r="P33" s="60">
        <v>319090.90909090912</v>
      </c>
      <c r="Q33" s="60">
        <v>319090.90909090912</v>
      </c>
      <c r="R33" s="60">
        <v>319090.90909090912</v>
      </c>
      <c r="S33" s="60">
        <v>319090.90909090912</v>
      </c>
      <c r="T33" s="61">
        <v>0</v>
      </c>
      <c r="U33" s="62"/>
      <c r="V33" s="16"/>
      <c r="W33" s="33">
        <f t="shared" si="4"/>
        <v>4.6566128730773926E-10</v>
      </c>
    </row>
    <row r="34" spans="1:23" x14ac:dyDescent="0.25">
      <c r="B34" t="s">
        <v>27</v>
      </c>
      <c r="E34" s="23"/>
      <c r="F34" s="4">
        <v>1530500</v>
      </c>
      <c r="G34" s="40"/>
      <c r="H34" s="27">
        <f t="shared" si="3"/>
        <v>1530500</v>
      </c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>
        <v>1530500</v>
      </c>
      <c r="U34" s="62"/>
      <c r="V34" s="16"/>
      <c r="W34" s="33">
        <f>IF(F34,SUM(I34:U34)-H34,"")</f>
        <v>0</v>
      </c>
    </row>
    <row r="35" spans="1:23" ht="12.75" customHeight="1" x14ac:dyDescent="0.25">
      <c r="B35" t="s">
        <v>26</v>
      </c>
      <c r="E35" s="23"/>
      <c r="F35" s="4">
        <v>840000</v>
      </c>
      <c r="G35" s="40"/>
      <c r="H35" s="27">
        <f t="shared" si="3"/>
        <v>840000</v>
      </c>
      <c r="I35" s="55"/>
      <c r="J35" s="55"/>
      <c r="K35" s="40"/>
      <c r="L35" s="40"/>
      <c r="M35" s="40"/>
      <c r="N35" s="40"/>
      <c r="O35" s="40"/>
      <c r="P35" s="40"/>
      <c r="Q35" s="55"/>
      <c r="R35" s="55"/>
      <c r="S35" s="55"/>
      <c r="T35" s="55">
        <v>51000</v>
      </c>
      <c r="U35" s="27">
        <v>789000</v>
      </c>
      <c r="V35" s="16"/>
      <c r="W35" s="33">
        <f>IF(F35,SUM(K35:U35)-H35,"")</f>
        <v>0</v>
      </c>
    </row>
    <row r="36" spans="1:23" x14ac:dyDescent="0.25">
      <c r="B36" t="s">
        <v>22</v>
      </c>
      <c r="E36" s="23"/>
      <c r="F36" s="4">
        <v>1245561</v>
      </c>
      <c r="G36" s="40"/>
      <c r="H36" s="27">
        <f t="shared" si="3"/>
        <v>1245561</v>
      </c>
      <c r="I36" s="55"/>
      <c r="J36" s="55"/>
      <c r="K36" s="40"/>
      <c r="L36" s="40"/>
      <c r="M36" s="40"/>
      <c r="N36" s="40"/>
      <c r="O36" s="40"/>
      <c r="P36" s="40"/>
      <c r="Q36" s="55"/>
      <c r="R36" s="55"/>
      <c r="S36" s="55"/>
      <c r="T36" s="55"/>
      <c r="U36" s="27">
        <v>1245561</v>
      </c>
      <c r="V36" s="16"/>
      <c r="W36" s="33">
        <f>IF(F36,SUM(K36:U36)-H36,"")</f>
        <v>0</v>
      </c>
    </row>
    <row r="37" spans="1:23" x14ac:dyDescent="0.25">
      <c r="B37" t="s">
        <v>23</v>
      </c>
      <c r="E37" s="23"/>
      <c r="F37" s="4">
        <v>1789429</v>
      </c>
      <c r="G37" s="43"/>
      <c r="H37" s="27">
        <f t="shared" si="3"/>
        <v>1789429</v>
      </c>
      <c r="I37" s="63"/>
      <c r="J37" s="63"/>
      <c r="K37" s="43">
        <v>135000</v>
      </c>
      <c r="L37" s="43">
        <v>135000</v>
      </c>
      <c r="M37" s="43">
        <v>135000</v>
      </c>
      <c r="N37" s="43">
        <v>135000</v>
      </c>
      <c r="O37" s="43">
        <v>135000</v>
      </c>
      <c r="P37" s="43">
        <v>135000</v>
      </c>
      <c r="Q37" s="63">
        <v>135000</v>
      </c>
      <c r="R37" s="63">
        <v>135000</v>
      </c>
      <c r="S37" s="63"/>
      <c r="T37" s="63">
        <v>309294</v>
      </c>
      <c r="U37" s="62">
        <v>400135</v>
      </c>
      <c r="V37" s="16"/>
      <c r="W37" s="33">
        <f>IF(F37,SUM(K37:U37)-H37,"")</f>
        <v>0</v>
      </c>
    </row>
    <row r="38" spans="1:23" ht="13.8" thickBot="1" x14ac:dyDescent="0.3">
      <c r="B38" t="s">
        <v>24</v>
      </c>
      <c r="E38" s="23"/>
      <c r="F38" s="4">
        <v>301585</v>
      </c>
      <c r="G38" s="44"/>
      <c r="H38" s="29">
        <f t="shared" si="3"/>
        <v>301585</v>
      </c>
      <c r="I38" s="63"/>
      <c r="J38" s="63"/>
      <c r="K38" s="43"/>
      <c r="L38" s="43"/>
      <c r="M38" s="43"/>
      <c r="N38" s="43"/>
      <c r="O38" s="43"/>
      <c r="P38" s="43"/>
      <c r="Q38" s="63">
        <v>100000</v>
      </c>
      <c r="R38" s="63">
        <v>100000</v>
      </c>
      <c r="S38" s="63"/>
      <c r="T38" s="63"/>
      <c r="U38" s="62">
        <v>101585</v>
      </c>
      <c r="V38" s="16"/>
      <c r="W38" s="34">
        <f>IF(F38,SUM(K38:U38)-H38,"")</f>
        <v>0</v>
      </c>
    </row>
    <row r="39" spans="1:23" ht="14.4" thickTop="1" thickBot="1" x14ac:dyDescent="0.3">
      <c r="A39" s="11" t="s">
        <v>6</v>
      </c>
      <c r="F39" s="84">
        <f t="shared" ref="F39:T39" si="5">SUM(F27:F38)</f>
        <v>11000000</v>
      </c>
      <c r="G39" s="85">
        <f t="shared" si="5"/>
        <v>727017</v>
      </c>
      <c r="H39" s="84">
        <f t="shared" si="5"/>
        <v>10272983</v>
      </c>
      <c r="I39" s="86">
        <f>SUM(I27:I38)</f>
        <v>338443.9490909091</v>
      </c>
      <c r="J39" s="85">
        <f>SUM(J27:J38)</f>
        <v>338186.59383636364</v>
      </c>
      <c r="K39" s="87">
        <f t="shared" si="5"/>
        <v>472840.90909090912</v>
      </c>
      <c r="L39" s="85">
        <f t="shared" si="5"/>
        <v>472840.90909090912</v>
      </c>
      <c r="M39" s="85">
        <f t="shared" si="5"/>
        <v>473219.26089645457</v>
      </c>
      <c r="N39" s="85">
        <f t="shared" si="5"/>
        <v>475585.35720093682</v>
      </c>
      <c r="O39" s="85">
        <f t="shared" si="5"/>
        <v>474338.2839869415</v>
      </c>
      <c r="P39" s="85">
        <f t="shared" si="5"/>
        <v>476709.97540687624</v>
      </c>
      <c r="Q39" s="85">
        <f t="shared" si="5"/>
        <v>579093.52528391057</v>
      </c>
      <c r="R39" s="85">
        <f t="shared" si="5"/>
        <v>581988.99291033018</v>
      </c>
      <c r="S39" s="85">
        <f t="shared" si="5"/>
        <v>349898.93787488184</v>
      </c>
      <c r="T39" s="85">
        <f t="shared" si="5"/>
        <v>1932584</v>
      </c>
      <c r="U39" s="84">
        <f>SUM(U27:U38)</f>
        <v>3307252</v>
      </c>
      <c r="V39" s="16"/>
      <c r="W39" s="36">
        <f>IF(F39,SUM(I39:U39)-H39,"")</f>
        <v>-0.30533057823777199</v>
      </c>
    </row>
    <row r="40" spans="1:23" x14ac:dyDescent="0.25">
      <c r="A40" s="11"/>
      <c r="F40" s="16"/>
      <c r="V40" s="16"/>
    </row>
    <row r="41" spans="1:23" x14ac:dyDescent="0.25">
      <c r="A41" s="11" t="s">
        <v>56</v>
      </c>
      <c r="F41" s="16"/>
      <c r="G41" s="45">
        <f>G23-G39</f>
        <v>-120608</v>
      </c>
      <c r="I41" s="45">
        <f t="shared" ref="I41:U41" si="6">I23-I39</f>
        <v>51471.050909090904</v>
      </c>
      <c r="J41" s="45">
        <f t="shared" si="6"/>
        <v>161813.40616363636</v>
      </c>
      <c r="K41" s="45">
        <f t="shared" si="6"/>
        <v>304494.09090909088</v>
      </c>
      <c r="L41" s="45">
        <f t="shared" si="6"/>
        <v>-472840.90909090912</v>
      </c>
      <c r="M41" s="45">
        <f t="shared" si="6"/>
        <v>-473219.26089645457</v>
      </c>
      <c r="N41" s="45">
        <f t="shared" si="6"/>
        <v>249414.64279906318</v>
      </c>
      <c r="O41" s="45">
        <f t="shared" si="6"/>
        <v>-474338.2839869415</v>
      </c>
      <c r="P41" s="45">
        <f t="shared" si="6"/>
        <v>-476709.97540687624</v>
      </c>
      <c r="Q41" s="45">
        <f t="shared" si="6"/>
        <v>-579093.52528391057</v>
      </c>
      <c r="R41" s="45">
        <f t="shared" si="6"/>
        <v>-581988.99291033018</v>
      </c>
      <c r="S41" s="45">
        <f t="shared" si="6"/>
        <v>-297815.60454154853</v>
      </c>
      <c r="T41" s="45">
        <f t="shared" si="6"/>
        <v>4928792</v>
      </c>
      <c r="U41" s="45">
        <f t="shared" si="6"/>
        <v>-2219370</v>
      </c>
      <c r="V41" s="16"/>
    </row>
    <row r="42" spans="1:23" ht="13.8" thickBot="1" x14ac:dyDescent="0.3"/>
    <row r="43" spans="1:23" x14ac:dyDescent="0.25">
      <c r="G43" s="16" t="s">
        <v>43</v>
      </c>
      <c r="I43" s="64"/>
      <c r="J43" s="50"/>
      <c r="K43" s="50"/>
      <c r="L43" s="95" t="s">
        <v>57</v>
      </c>
      <c r="M43" s="95"/>
      <c r="N43" s="95"/>
      <c r="O43" s="95"/>
      <c r="P43" s="50"/>
      <c r="Q43" s="50"/>
      <c r="R43" s="50"/>
      <c r="S43" s="50"/>
      <c r="T43" s="50"/>
      <c r="U43" s="51"/>
    </row>
    <row r="44" spans="1:23" ht="26.4" x14ac:dyDescent="0.25">
      <c r="A44" s="11" t="s">
        <v>13</v>
      </c>
      <c r="D44" s="20" t="s">
        <v>43</v>
      </c>
      <c r="E44" s="21" t="s">
        <v>43</v>
      </c>
      <c r="I44" s="88" t="s">
        <v>31</v>
      </c>
      <c r="J44" s="82" t="s">
        <v>32</v>
      </c>
      <c r="K44" s="82" t="s">
        <v>33</v>
      </c>
      <c r="L44" s="82" t="s">
        <v>34</v>
      </c>
      <c r="M44" s="82" t="s">
        <v>35</v>
      </c>
      <c r="N44" s="82" t="s">
        <v>36</v>
      </c>
      <c r="O44" s="82" t="s">
        <v>37</v>
      </c>
      <c r="P44" s="82" t="s">
        <v>38</v>
      </c>
      <c r="Q44" s="82" t="s">
        <v>39</v>
      </c>
      <c r="R44" s="82" t="s">
        <v>40</v>
      </c>
      <c r="S44" s="82" t="s">
        <v>41</v>
      </c>
      <c r="T44" s="82" t="s">
        <v>50</v>
      </c>
      <c r="U44" s="83" t="str">
        <f>+U6</f>
        <v>Cumulated Remaining</v>
      </c>
    </row>
    <row r="45" spans="1:23" x14ac:dyDescent="0.25">
      <c r="A45" s="11"/>
      <c r="B45" s="6" t="s">
        <v>7</v>
      </c>
      <c r="G45" s="45">
        <f>G23</f>
        <v>606409</v>
      </c>
      <c r="I45" s="66">
        <f>+I23+G23</f>
        <v>996324</v>
      </c>
      <c r="J45" s="67">
        <f t="shared" ref="J45:U45" si="7">+J23+I45</f>
        <v>1496324</v>
      </c>
      <c r="K45" s="67">
        <f t="shared" si="7"/>
        <v>2273659</v>
      </c>
      <c r="L45" s="67">
        <f t="shared" si="7"/>
        <v>2273659</v>
      </c>
      <c r="M45" s="67">
        <f t="shared" si="7"/>
        <v>2273659</v>
      </c>
      <c r="N45" s="67">
        <f t="shared" si="7"/>
        <v>2998659</v>
      </c>
      <c r="O45" s="67">
        <f t="shared" si="7"/>
        <v>2998659</v>
      </c>
      <c r="P45" s="67">
        <f t="shared" si="7"/>
        <v>2998659</v>
      </c>
      <c r="Q45" s="67">
        <f t="shared" si="7"/>
        <v>2998659</v>
      </c>
      <c r="R45" s="67">
        <f t="shared" si="7"/>
        <v>2998659</v>
      </c>
      <c r="S45" s="67">
        <f t="shared" si="7"/>
        <v>3050742.3333333335</v>
      </c>
      <c r="T45" s="67">
        <f t="shared" si="7"/>
        <v>9912118.333333334</v>
      </c>
      <c r="U45" s="68">
        <f t="shared" si="7"/>
        <v>11000000.333333334</v>
      </c>
      <c r="W45" s="37"/>
    </row>
    <row r="46" spans="1:23" ht="13.8" thickBot="1" x14ac:dyDescent="0.3">
      <c r="A46" s="11"/>
      <c r="B46" s="6" t="s">
        <v>8</v>
      </c>
      <c r="G46" s="45">
        <f>G39</f>
        <v>727017</v>
      </c>
      <c r="I46" s="69">
        <f>+I39+G39</f>
        <v>1065460.9490909092</v>
      </c>
      <c r="J46" s="70">
        <f t="shared" ref="J46:U46" si="8">+J39+I46</f>
        <v>1403647.5429272729</v>
      </c>
      <c r="K46" s="70">
        <f t="shared" si="8"/>
        <v>1876488.452018182</v>
      </c>
      <c r="L46" s="70">
        <f t="shared" si="8"/>
        <v>2349329.361109091</v>
      </c>
      <c r="M46" s="70">
        <f t="shared" si="8"/>
        <v>2822548.6220055455</v>
      </c>
      <c r="N46" s="70">
        <f t="shared" si="8"/>
        <v>3298133.9792064824</v>
      </c>
      <c r="O46" s="70">
        <f t="shared" si="8"/>
        <v>3772472.2631934239</v>
      </c>
      <c r="P46" s="70">
        <f t="shared" si="8"/>
        <v>4249182.2386002997</v>
      </c>
      <c r="Q46" s="70">
        <f t="shared" si="8"/>
        <v>4828275.76388421</v>
      </c>
      <c r="R46" s="70">
        <f t="shared" si="8"/>
        <v>5410264.7567945402</v>
      </c>
      <c r="S46" s="70">
        <f t="shared" si="8"/>
        <v>5760163.6946694218</v>
      </c>
      <c r="T46" s="70">
        <f t="shared" si="8"/>
        <v>7692747.6946694218</v>
      </c>
      <c r="U46" s="71">
        <f t="shared" si="8"/>
        <v>10999999.694669422</v>
      </c>
    </row>
    <row r="47" spans="1:23" x14ac:dyDescent="0.25">
      <c r="A47" s="11"/>
    </row>
    <row r="48" spans="1:23" x14ac:dyDescent="0.25">
      <c r="A48" s="11"/>
      <c r="B48" s="6" t="s">
        <v>58</v>
      </c>
      <c r="G48" s="45">
        <f>G45-G46</f>
        <v>-120608</v>
      </c>
      <c r="I48" s="45">
        <f>I45-I46</f>
        <v>-69136.949090909213</v>
      </c>
      <c r="J48" s="45">
        <f>J45-J46</f>
        <v>92676.457072727149</v>
      </c>
      <c r="K48" s="45">
        <f>K45-K46</f>
        <v>397170.54798181797</v>
      </c>
      <c r="L48" s="45">
        <f>L45-L46</f>
        <v>-75670.361109090969</v>
      </c>
      <c r="M48" s="45">
        <f t="shared" ref="M48:U48" si="9">M45-M46</f>
        <v>-548889.62200554553</v>
      </c>
      <c r="N48" s="45">
        <f t="shared" si="9"/>
        <v>-299474.97920648241</v>
      </c>
      <c r="O48" s="45">
        <f t="shared" si="9"/>
        <v>-773813.26319342386</v>
      </c>
      <c r="P48" s="45">
        <f t="shared" si="9"/>
        <v>-1250523.2386002997</v>
      </c>
      <c r="Q48" s="45">
        <f t="shared" si="9"/>
        <v>-1829616.76388421</v>
      </c>
      <c r="R48" s="45">
        <f t="shared" si="9"/>
        <v>-2411605.7567945402</v>
      </c>
      <c r="S48" s="45">
        <f t="shared" si="9"/>
        <v>-2709421.3613360883</v>
      </c>
      <c r="T48" s="45">
        <f t="shared" si="9"/>
        <v>2219370.6386639122</v>
      </c>
      <c r="U48" s="45">
        <f t="shared" si="9"/>
        <v>0.63866391219198704</v>
      </c>
    </row>
    <row r="49" spans="1:21" ht="13.8" thickBot="1" x14ac:dyDescent="0.3">
      <c r="A49" s="11"/>
    </row>
    <row r="50" spans="1:21" ht="13.8" thickBot="1" x14ac:dyDescent="0.3">
      <c r="A50" s="11"/>
      <c r="B50" s="6" t="s">
        <v>9</v>
      </c>
      <c r="I50" s="72">
        <f>IF(I46&gt;I45,I46-I45,0)</f>
        <v>69136.949090909213</v>
      </c>
      <c r="J50" s="73">
        <f>IF(J46&gt;J45,J46-J45,0)</f>
        <v>0</v>
      </c>
      <c r="K50" s="74">
        <f t="shared" ref="K50:U50" si="10">IF(K46&gt;K45,K46-K45,0)</f>
        <v>0</v>
      </c>
      <c r="L50" s="73">
        <f t="shared" si="10"/>
        <v>75670.361109090969</v>
      </c>
      <c r="M50" s="73">
        <f t="shared" si="10"/>
        <v>548889.62200554553</v>
      </c>
      <c r="N50" s="73">
        <f t="shared" si="10"/>
        <v>299474.97920648241</v>
      </c>
      <c r="O50" s="73">
        <f t="shared" si="10"/>
        <v>773813.26319342386</v>
      </c>
      <c r="P50" s="73">
        <f t="shared" si="10"/>
        <v>1250523.2386002997</v>
      </c>
      <c r="Q50" s="73">
        <f>IF(Q46&gt;Q45,Q46-Q45,0)</f>
        <v>1829616.76388421</v>
      </c>
      <c r="R50" s="73">
        <f>IF(R46&gt;R45,R46-R45,0)</f>
        <v>2411605.7567945402</v>
      </c>
      <c r="S50" s="73">
        <f>IF(S46&gt;S45,S46-S45,0)</f>
        <v>2709421.3613360883</v>
      </c>
      <c r="T50" s="73">
        <f>IF(T46&gt;T45,T46-T45,0)</f>
        <v>0</v>
      </c>
      <c r="U50" s="75">
        <f t="shared" si="10"/>
        <v>0</v>
      </c>
    </row>
    <row r="51" spans="1:21" ht="13.8" thickBot="1" x14ac:dyDescent="0.3">
      <c r="A51" s="11"/>
      <c r="B51" s="6" t="s">
        <v>59</v>
      </c>
      <c r="E51" s="22">
        <v>0.08</v>
      </c>
      <c r="G51" s="89" t="s">
        <v>60</v>
      </c>
      <c r="H51" s="30">
        <f>SUM(K51:U51)</f>
        <v>65993.43564086454</v>
      </c>
      <c r="I51" s="69">
        <f t="shared" ref="I51:U51" si="11">+I50*$E51/12</f>
        <v>460.91299393939477</v>
      </c>
      <c r="J51" s="70">
        <f t="shared" si="11"/>
        <v>0</v>
      </c>
      <c r="K51" s="76">
        <f t="shared" si="11"/>
        <v>0</v>
      </c>
      <c r="L51" s="70">
        <f t="shared" si="11"/>
        <v>504.46907406060649</v>
      </c>
      <c r="M51" s="70">
        <f t="shared" si="11"/>
        <v>3659.2641467036369</v>
      </c>
      <c r="N51" s="70">
        <f t="shared" si="11"/>
        <v>1996.4998613765495</v>
      </c>
      <c r="O51" s="70">
        <f t="shared" si="11"/>
        <v>5158.7550879561595</v>
      </c>
      <c r="P51" s="70">
        <f t="shared" si="11"/>
        <v>8336.8215906686655</v>
      </c>
      <c r="Q51" s="70">
        <f>+Q50*$E51/12</f>
        <v>12197.4450925614</v>
      </c>
      <c r="R51" s="70">
        <f>+R50*$E51/12</f>
        <v>16077.3717119636</v>
      </c>
      <c r="S51" s="70">
        <f>+S50*$E51/12</f>
        <v>18062.809075573921</v>
      </c>
      <c r="T51" s="70">
        <f>+T50*$E51/12</f>
        <v>0</v>
      </c>
      <c r="U51" s="71">
        <f t="shared" si="11"/>
        <v>0</v>
      </c>
    </row>
  </sheetData>
  <sheetProtection password="8FF2" sheet="1" objects="1" scenarios="1"/>
  <mergeCells count="23">
    <mergeCell ref="L43:O43"/>
    <mergeCell ref="B22:E22"/>
    <mergeCell ref="F25:H25"/>
    <mergeCell ref="L25:O25"/>
    <mergeCell ref="B27:E27"/>
    <mergeCell ref="B21:E21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9:E9"/>
    <mergeCell ref="B3:F3"/>
    <mergeCell ref="F5:H5"/>
    <mergeCell ref="L5:O5"/>
    <mergeCell ref="B7:E7"/>
    <mergeCell ref="B8:E8"/>
  </mergeCells>
  <pageMargins left="0.5" right="0.5" top="1" bottom="1" header="0.5" footer="0.5"/>
  <pageSetup scale="62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0F3B8DD6992F4B9C1DE9DD96E4486F" ma:contentTypeVersion="1" ma:contentTypeDescription="Create a new document." ma:contentTypeScope="" ma:versionID="ebf56f1433c68bb74205aeca873cabc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79007a1df9c156a10edca458cc5afc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4AFD88-DE46-4E47-8B90-F0EF244316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9DCDEB-1C9E-4379-A232-F8C0BBDBE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8AE8B5-34D4-4E0B-8A10-6DB091E46598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sharepoint/v3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Example</vt:lpstr>
      <vt:lpstr>Example!Print_Area</vt:lpstr>
      <vt:lpstr>Template!Print_Area</vt:lpstr>
    </vt:vector>
  </TitlesOfParts>
  <Company>D &amp; L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</dc:creator>
  <cp:lastModifiedBy>Yeager, Wendy</cp:lastModifiedBy>
  <cp:lastPrinted>2016-04-14T19:08:59Z</cp:lastPrinted>
  <dcterms:created xsi:type="dcterms:W3CDTF">1997-03-19T13:23:53Z</dcterms:created>
  <dcterms:modified xsi:type="dcterms:W3CDTF">2024-11-25T14:38:57Z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-1766767579</vt:i4>
  </property>
  <property fmtid="{D5CDD505-2E9C-101B-9397-08002B2CF9AE}" pid="3" name="_NewReviewCycle">
    <vt:lpwstr/>
  </property>
  <property fmtid="{D5CDD505-2E9C-101B-9397-08002B2CF9AE}" pid="4" name="_EmailSubject">
    <vt:lpwstr>Business Plan</vt:lpwstr>
  </property>
  <property fmtid="{D5CDD505-2E9C-101B-9397-08002B2CF9AE}" pid="5" name="_AuthorEmail">
    <vt:lpwstr>wyeager@pa.gov</vt:lpwstr>
  </property>
  <property fmtid="{D5CDD505-2E9C-101B-9397-08002B2CF9AE}" pid="6" name="_AuthorEmailDisplayName">
    <vt:lpwstr>Yeager, Wendy</vt:lpwstr>
  </property>
  <property fmtid="{D5CDD505-2E9C-101B-9397-08002B2CF9AE}" pid="7" name="_ReviewingToolsShownOnce">
    <vt:lpwstr/>
  </property>
  <property fmtid="{D5CDD505-2E9C-101B-9397-08002B2CF9AE}" pid="8" name="ContentTypeId">
    <vt:lpwstr>0x010100420F3B8DD6992F4B9C1DE9DD96E4486F</vt:lpwstr>
  </property>
  <property fmtid="{D5CDD505-2E9C-101B-9397-08002B2CF9AE}" pid="9" name="Order">
    <vt:r8>1600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